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42715A2-F552-431F-8CC1-72BEE2B2C7A3}" xr6:coauthVersionLast="47" xr6:coauthVersionMax="47" xr10:uidLastSave="{00000000-0000-0000-0000-000000000000}"/>
  <bookViews>
    <workbookView xWindow="-120" yWindow="-120" windowWidth="20730" windowHeight="11160" xr2:uid="{7DC0B9F1-607D-458F-A4CF-E62A53FA6ABB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E92" i="1"/>
  <c r="E91" i="1"/>
  <c r="H91" i="1" s="1"/>
  <c r="E90" i="1"/>
  <c r="H90" i="1" s="1"/>
  <c r="H89" i="1"/>
  <c r="E89" i="1"/>
  <c r="E88" i="1"/>
  <c r="H88" i="1" s="1"/>
  <c r="E87" i="1"/>
  <c r="H87" i="1" s="1"/>
  <c r="H86" i="1"/>
  <c r="E86" i="1"/>
  <c r="G85" i="1"/>
  <c r="F85" i="1"/>
  <c r="D85" i="1"/>
  <c r="C85" i="1"/>
  <c r="E83" i="1"/>
  <c r="H83" i="1" s="1"/>
  <c r="E82" i="1"/>
  <c r="H82" i="1" s="1"/>
  <c r="H81" i="1"/>
  <c r="E81" i="1"/>
  <c r="G80" i="1"/>
  <c r="F80" i="1"/>
  <c r="E80" i="1"/>
  <c r="H80" i="1" s="1"/>
  <c r="D80" i="1"/>
  <c r="D11" i="1" s="1"/>
  <c r="C80" i="1"/>
  <c r="E78" i="1"/>
  <c r="H78" i="1" s="1"/>
  <c r="E77" i="1"/>
  <c r="H77" i="1" s="1"/>
  <c r="H76" i="1"/>
  <c r="E76" i="1"/>
  <c r="E75" i="1"/>
  <c r="E74" i="1"/>
  <c r="E73" i="1"/>
  <c r="E72" i="1"/>
  <c r="E71" i="1" s="1"/>
  <c r="H71" i="1" s="1"/>
  <c r="G71" i="1"/>
  <c r="F71" i="1"/>
  <c r="D71" i="1"/>
  <c r="C71" i="1"/>
  <c r="H69" i="1"/>
  <c r="E69" i="1"/>
  <c r="E68" i="1"/>
  <c r="H68" i="1" s="1"/>
  <c r="E67" i="1"/>
  <c r="E66" i="1" s="1"/>
  <c r="H66" i="1" s="1"/>
  <c r="G66" i="1"/>
  <c r="F66" i="1"/>
  <c r="D66" i="1"/>
  <c r="C66" i="1"/>
  <c r="H64" i="1"/>
  <c r="E64" i="1"/>
  <c r="E63" i="1"/>
  <c r="H63" i="1" s="1"/>
  <c r="E62" i="1"/>
  <c r="H62" i="1" s="1"/>
  <c r="H61" i="1"/>
  <c r="E61" i="1"/>
  <c r="E60" i="1"/>
  <c r="H60" i="1" s="1"/>
  <c r="E59" i="1"/>
  <c r="H59" i="1" s="1"/>
  <c r="H58" i="1"/>
  <c r="E58" i="1"/>
  <c r="E57" i="1"/>
  <c r="H57" i="1" s="1"/>
  <c r="E56" i="1"/>
  <c r="E55" i="1" s="1"/>
  <c r="H55" i="1" s="1"/>
  <c r="G55" i="1"/>
  <c r="F55" i="1"/>
  <c r="D55" i="1"/>
  <c r="C55" i="1"/>
  <c r="C11" i="1" s="1"/>
  <c r="E53" i="1"/>
  <c r="E44" i="1" s="1"/>
  <c r="H44" i="1" s="1"/>
  <c r="E52" i="1"/>
  <c r="E51" i="1"/>
  <c r="H50" i="1"/>
  <c r="E50" i="1"/>
  <c r="E49" i="1"/>
  <c r="H49" i="1" s="1"/>
  <c r="E48" i="1"/>
  <c r="H48" i="1" s="1"/>
  <c r="H47" i="1"/>
  <c r="E47" i="1"/>
  <c r="E46" i="1"/>
  <c r="H46" i="1" s="1"/>
  <c r="E45" i="1"/>
  <c r="H45" i="1" s="1"/>
  <c r="G44" i="1"/>
  <c r="F44" i="1"/>
  <c r="D44" i="1"/>
  <c r="C44" i="1"/>
  <c r="H42" i="1"/>
  <c r="E42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H34" i="1" s="1"/>
  <c r="G33" i="1"/>
  <c r="F33" i="1"/>
  <c r="E33" i="1"/>
  <c r="H33" i="1" s="1"/>
  <c r="D33" i="1"/>
  <c r="C33" i="1"/>
  <c r="H31" i="1"/>
  <c r="E31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H24" i="1" s="1"/>
  <c r="E23" i="1"/>
  <c r="H23" i="1" s="1"/>
  <c r="G22" i="1"/>
  <c r="F22" i="1"/>
  <c r="F11" i="1" s="1"/>
  <c r="E22" i="1"/>
  <c r="H22" i="1" s="1"/>
  <c r="D22" i="1"/>
  <c r="C22" i="1"/>
  <c r="H20" i="1"/>
  <c r="E20" i="1"/>
  <c r="E19" i="1"/>
  <c r="H19" i="1" s="1"/>
  <c r="E18" i="1"/>
  <c r="H18" i="1" s="1"/>
  <c r="H17" i="1"/>
  <c r="E17" i="1"/>
  <c r="E16" i="1"/>
  <c r="H16" i="1" s="1"/>
  <c r="E15" i="1"/>
  <c r="H15" i="1" s="1"/>
  <c r="H14" i="1"/>
  <c r="E14" i="1"/>
  <c r="E13" i="1" s="1"/>
  <c r="G13" i="1"/>
  <c r="F13" i="1"/>
  <c r="D13" i="1"/>
  <c r="C13" i="1"/>
  <c r="G11" i="1"/>
  <c r="H13" i="1" l="1"/>
  <c r="E85" i="1"/>
  <c r="H85" i="1" s="1"/>
  <c r="H56" i="1"/>
  <c r="H67" i="1"/>
  <c r="E11" i="1" l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<sst xmlns="http://schemas.openxmlformats.org/spreadsheetml/2006/main" count="90" uniqueCount="90">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</sst>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4" borderId="0" xfId="1" applyFont="1" applyFill="1" applyAlignment="1">
      <alignment horizontal="center" vertical="top"/>
    </xf>
    <xf numFmtId="164" fontId="9" fillId="4" borderId="0" xfId="1" applyNumberFormat="1" applyFont="1" applyFill="1" applyAlignment="1">
      <alignment vertical="top"/>
    </xf>
    <xf numFmtId="0" fontId="2" fillId="0" borderId="0" xfId="1" applyAlignment="1">
      <alignment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10" fillId="5" borderId="0" xfId="1" applyFont="1" applyFill="1" applyAlignment="1">
      <alignment horizontal="left" vertical="top" wrapText="1"/>
    </xf>
    <xf numFmtId="0" fontId="2" fillId="0" borderId="0" xfId="1"/>
    <xf numFmtId="0" fontId="11" fillId="0" borderId="10" xfId="1" applyFont="1" applyBorder="1" applyAlignment="1">
      <alignment vertical="top"/>
    </xf>
    <xf numFmtId="0" fontId="11" fillId="0" borderId="10" xfId="1" applyFont="1" applyBorder="1" applyAlignment="1">
      <alignment horizontal="justify" vertical="top"/>
    </xf>
    <xf numFmtId="164" fontId="11" fillId="0" borderId="10" xfId="1" applyNumberFormat="1" applyFont="1" applyBorder="1" applyAlignment="1">
      <alignment vertical="top"/>
    </xf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ADAE229E-5961-48FC-80EC-B525E25E643E}"/>
    <cellStyle name="Normal 3_1. Ingreso Público" xfId="1" xr:uid="{F8427AE5-2950-4425-BC69-DFCDA9AB4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9F2ED-C12A-4354-9AD0-89319B21BE20}">
  <dimension ref="A1:I98"/>
  <sheetViews>
    <sheetView showGridLines="0" tabSelected="1" workbookViewId="0">
      <selection activeCell="C9" sqref="A9:XFD72"/>
    </sheetView>
  </sheetViews>
  <sheetFormatPr baseColWidth="10" defaultRowHeight="15" x14ac:dyDescent="0.25"/>
  <cols>
    <col min="1" max="1" width="2.7109375" style="32" customWidth="1"/>
    <col min="2" max="2" width="47.85546875" style="32" customWidth="1"/>
    <col min="3" max="8" width="15.7109375" style="32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customHeight="1" x14ac:dyDescent="0.25">
      <c r="A11" s="20" t="s">
        <v>16</v>
      </c>
      <c r="B11" s="20"/>
      <c r="C11" s="21">
        <f>SUM(C13,C22,C33,C44,C55,C66,C71,C80,C85)</f>
        <v>81187899203</v>
      </c>
      <c r="D11" s="21">
        <f>SUM(D13,D22,D33,D44,D55,D66,D71,D80,D85)</f>
        <v>5472261035</v>
      </c>
      <c r="E11" s="21">
        <f>SUM(E13,E22,E33,E44,E55,E66,E71,E80,E85)</f>
        <v>86660160238</v>
      </c>
      <c r="F11" s="21">
        <f>SUM(F13,F22,F33,F44,F55,F66,F71,F80,F85)</f>
        <v>17900038420</v>
      </c>
      <c r="G11" s="21">
        <f>SUM(G13,G22,G33,G44,G55,G66,G71,G80,G85)</f>
        <v>17294700536</v>
      </c>
      <c r="H11" s="21">
        <f>E11-F11</f>
        <v>68760121818</v>
      </c>
    </row>
    <row r="12" spans="1:8" s="19" customFormat="1" ht="3.9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8" s="25" customFormat="1" ht="14.25" customHeight="1" x14ac:dyDescent="0.25">
      <c r="A13" s="23" t="s">
        <v>17</v>
      </c>
      <c r="B13" s="23"/>
      <c r="C13" s="24">
        <f>SUM(C14:C20)</f>
        <v>38312264146</v>
      </c>
      <c r="D13" s="24">
        <f t="shared" ref="D13:G13" si="0">SUM(D14:D20)</f>
        <v>332159419</v>
      </c>
      <c r="E13" s="24">
        <f t="shared" si="0"/>
        <v>38644423565</v>
      </c>
      <c r="F13" s="24">
        <f t="shared" si="0"/>
        <v>7847267453</v>
      </c>
      <c r="G13" s="24">
        <f t="shared" si="0"/>
        <v>7437553321</v>
      </c>
      <c r="H13" s="24">
        <f>E13-F13</f>
        <v>30797156112</v>
      </c>
    </row>
    <row r="14" spans="1:8" s="26" customFormat="1" ht="12" customHeight="1" x14ac:dyDescent="0.25">
      <c r="B14" s="27" t="s">
        <v>18</v>
      </c>
      <c r="C14" s="28">
        <v>18511731987</v>
      </c>
      <c r="D14" s="28">
        <v>24549974</v>
      </c>
      <c r="E14" s="28">
        <f>C14+D14</f>
        <v>18536281961</v>
      </c>
      <c r="F14" s="28">
        <v>3087445302</v>
      </c>
      <c r="G14" s="28">
        <v>2864275843</v>
      </c>
      <c r="H14" s="28">
        <f>E14-F14</f>
        <v>15448836659</v>
      </c>
    </row>
    <row r="15" spans="1:8" s="22" customFormat="1" ht="12.75" customHeight="1" x14ac:dyDescent="0.25">
      <c r="A15" s="26"/>
      <c r="B15" s="27" t="s">
        <v>19</v>
      </c>
      <c r="C15" s="28">
        <v>128612207</v>
      </c>
      <c r="D15" s="28">
        <v>121381092</v>
      </c>
      <c r="E15" s="28">
        <f t="shared" ref="E15:E81" si="1">C15+D15</f>
        <v>249993299</v>
      </c>
      <c r="F15" s="28">
        <v>143869256</v>
      </c>
      <c r="G15" s="28">
        <v>141414198</v>
      </c>
      <c r="H15" s="28">
        <f t="shared" ref="H15:H20" si="2">E15-F15</f>
        <v>106124043</v>
      </c>
    </row>
    <row r="16" spans="1:8" s="22" customFormat="1" ht="12.75" customHeight="1" x14ac:dyDescent="0.25">
      <c r="A16" s="26"/>
      <c r="B16" s="27" t="s">
        <v>20</v>
      </c>
      <c r="C16" s="28">
        <v>6785765847</v>
      </c>
      <c r="D16" s="28">
        <v>89433807</v>
      </c>
      <c r="E16" s="28">
        <f t="shared" si="1"/>
        <v>6875199654</v>
      </c>
      <c r="F16" s="28">
        <v>1772127884</v>
      </c>
      <c r="G16" s="28">
        <v>1732012323</v>
      </c>
      <c r="H16" s="28">
        <f t="shared" si="2"/>
        <v>5103071770</v>
      </c>
    </row>
    <row r="17" spans="1:8" s="22" customFormat="1" ht="12.75" customHeight="1" x14ac:dyDescent="0.25">
      <c r="A17" s="26"/>
      <c r="B17" s="27" t="s">
        <v>21</v>
      </c>
      <c r="C17" s="28">
        <v>4833246479</v>
      </c>
      <c r="D17" s="28">
        <v>8400013</v>
      </c>
      <c r="E17" s="28">
        <f t="shared" si="1"/>
        <v>4841646492</v>
      </c>
      <c r="F17" s="28">
        <v>783884331</v>
      </c>
      <c r="G17" s="28">
        <v>699680565</v>
      </c>
      <c r="H17" s="28">
        <f t="shared" si="2"/>
        <v>4057762161</v>
      </c>
    </row>
    <row r="18" spans="1:8" s="22" customFormat="1" ht="12.75" customHeight="1" x14ac:dyDescent="0.25">
      <c r="A18" s="26"/>
      <c r="B18" s="27" t="s">
        <v>22</v>
      </c>
      <c r="C18" s="28">
        <v>4252150329</v>
      </c>
      <c r="D18" s="28">
        <v>68718676</v>
      </c>
      <c r="E18" s="28">
        <f t="shared" si="1"/>
        <v>4320869005</v>
      </c>
      <c r="F18" s="28">
        <v>1072915661</v>
      </c>
      <c r="G18" s="28">
        <v>1013824445</v>
      </c>
      <c r="H18" s="28">
        <f t="shared" si="2"/>
        <v>3247953344</v>
      </c>
    </row>
    <row r="19" spans="1:8" s="22" customFormat="1" ht="12.75" customHeight="1" x14ac:dyDescent="0.25">
      <c r="A19" s="26"/>
      <c r="B19" s="27" t="s">
        <v>23</v>
      </c>
      <c r="C19" s="28">
        <v>49016929</v>
      </c>
      <c r="D19" s="28">
        <v>-32971707</v>
      </c>
      <c r="E19" s="28">
        <f t="shared" si="1"/>
        <v>16045222</v>
      </c>
      <c r="F19" s="28">
        <v>0</v>
      </c>
      <c r="G19" s="28">
        <v>0</v>
      </c>
      <c r="H19" s="28">
        <f t="shared" si="2"/>
        <v>16045222</v>
      </c>
    </row>
    <row r="20" spans="1:8" s="22" customFormat="1" ht="12.75" customHeight="1" x14ac:dyDescent="0.25">
      <c r="A20" s="26"/>
      <c r="B20" s="27" t="s">
        <v>24</v>
      </c>
      <c r="C20" s="28">
        <v>3751740368</v>
      </c>
      <c r="D20" s="28">
        <v>52647564</v>
      </c>
      <c r="E20" s="28">
        <f t="shared" si="1"/>
        <v>3804387932</v>
      </c>
      <c r="F20" s="28">
        <v>987025019</v>
      </c>
      <c r="G20" s="28">
        <v>986345947</v>
      </c>
      <c r="H20" s="28">
        <f t="shared" si="2"/>
        <v>2817362913</v>
      </c>
    </row>
    <row r="21" spans="1:8" s="19" customFormat="1" ht="3.75" customHeight="1" x14ac:dyDescent="0.25">
      <c r="A21" s="17"/>
      <c r="B21" s="17"/>
      <c r="C21" s="18"/>
      <c r="D21" s="18"/>
      <c r="E21" s="28"/>
      <c r="F21" s="18"/>
      <c r="G21" s="18"/>
      <c r="H21" s="18"/>
    </row>
    <row r="22" spans="1:8" s="25" customFormat="1" ht="14.25" customHeight="1" x14ac:dyDescent="0.25">
      <c r="A22" s="23" t="s">
        <v>25</v>
      </c>
      <c r="B22" s="23"/>
      <c r="C22" s="24">
        <f>SUM(C23:C31)</f>
        <v>682987780</v>
      </c>
      <c r="D22" s="24">
        <f t="shared" ref="D22:E22" si="3">SUM(D23:D31)</f>
        <v>394874860</v>
      </c>
      <c r="E22" s="24">
        <f t="shared" si="3"/>
        <v>1077862640</v>
      </c>
      <c r="F22" s="24">
        <f>SUM(F23:F31)</f>
        <v>76760913</v>
      </c>
      <c r="G22" s="24">
        <f>SUM(G23:G31)</f>
        <v>68084907</v>
      </c>
      <c r="H22" s="24">
        <f>E22-F22</f>
        <v>1001101727</v>
      </c>
    </row>
    <row r="23" spans="1:8" s="22" customFormat="1" ht="24" customHeight="1" x14ac:dyDescent="0.25">
      <c r="A23" s="29"/>
      <c r="B23" s="30" t="s">
        <v>26</v>
      </c>
      <c r="C23" s="28">
        <v>161155893</v>
      </c>
      <c r="D23" s="28">
        <v>75289750</v>
      </c>
      <c r="E23" s="28">
        <f>C23+D23</f>
        <v>236445643</v>
      </c>
      <c r="F23" s="28">
        <v>14520799</v>
      </c>
      <c r="G23" s="28">
        <v>8415638</v>
      </c>
      <c r="H23" s="28">
        <f>E23-F23</f>
        <v>221924844</v>
      </c>
    </row>
    <row r="24" spans="1:8" s="22" customFormat="1" ht="12.75" customHeight="1" x14ac:dyDescent="0.25">
      <c r="A24" s="26"/>
      <c r="B24" s="27" t="s">
        <v>27</v>
      </c>
      <c r="C24" s="28">
        <v>238481343</v>
      </c>
      <c r="D24" s="28">
        <v>305803754</v>
      </c>
      <c r="E24" s="28">
        <f t="shared" si="1"/>
        <v>544285097</v>
      </c>
      <c r="F24" s="28">
        <v>32222301</v>
      </c>
      <c r="G24" s="28">
        <v>31690957</v>
      </c>
      <c r="H24" s="28">
        <f t="shared" ref="H24:H31" si="4">E24-F24</f>
        <v>512062796</v>
      </c>
    </row>
    <row r="25" spans="1:8" s="22" customFormat="1" ht="24" customHeight="1" x14ac:dyDescent="0.25">
      <c r="A25" s="26"/>
      <c r="B25" s="30" t="s">
        <v>28</v>
      </c>
      <c r="C25" s="28">
        <v>4509846</v>
      </c>
      <c r="D25" s="28">
        <v>0</v>
      </c>
      <c r="E25" s="28">
        <f t="shared" si="1"/>
        <v>4509846</v>
      </c>
      <c r="F25" s="28">
        <v>1003559</v>
      </c>
      <c r="G25" s="28">
        <v>744726</v>
      </c>
      <c r="H25" s="28">
        <f t="shared" si="4"/>
        <v>3506287</v>
      </c>
    </row>
    <row r="26" spans="1:8" s="22" customFormat="1" ht="12.75" customHeight="1" x14ac:dyDescent="0.25">
      <c r="A26" s="26"/>
      <c r="B26" s="27" t="s">
        <v>29</v>
      </c>
      <c r="C26" s="28">
        <v>77959542</v>
      </c>
      <c r="D26" s="28">
        <v>1722770</v>
      </c>
      <c r="E26" s="28">
        <f t="shared" si="1"/>
        <v>79682312</v>
      </c>
      <c r="F26" s="28">
        <v>1414298</v>
      </c>
      <c r="G26" s="28">
        <v>1368741</v>
      </c>
      <c r="H26" s="28">
        <f t="shared" si="4"/>
        <v>78268014</v>
      </c>
    </row>
    <row r="27" spans="1:8" s="22" customFormat="1" ht="12.75" customHeight="1" x14ac:dyDescent="0.25">
      <c r="A27" s="26"/>
      <c r="B27" s="27" t="s">
        <v>30</v>
      </c>
      <c r="C27" s="28">
        <v>5737725</v>
      </c>
      <c r="D27" s="28">
        <v>300059</v>
      </c>
      <c r="E27" s="28">
        <f t="shared" si="1"/>
        <v>6037784</v>
      </c>
      <c r="F27" s="28">
        <v>832997</v>
      </c>
      <c r="G27" s="28">
        <v>789497</v>
      </c>
      <c r="H27" s="28">
        <f t="shared" si="4"/>
        <v>5204787</v>
      </c>
    </row>
    <row r="28" spans="1:8" s="22" customFormat="1" ht="12.75" customHeight="1" x14ac:dyDescent="0.25">
      <c r="A28" s="26"/>
      <c r="B28" s="27" t="s">
        <v>31</v>
      </c>
      <c r="C28" s="28">
        <v>123671951</v>
      </c>
      <c r="D28" s="28">
        <v>5067430</v>
      </c>
      <c r="E28" s="28">
        <f t="shared" si="1"/>
        <v>128739381</v>
      </c>
      <c r="F28" s="28">
        <v>17988120</v>
      </c>
      <c r="G28" s="28">
        <v>16494619</v>
      </c>
      <c r="H28" s="28">
        <f t="shared" si="4"/>
        <v>110751261</v>
      </c>
    </row>
    <row r="29" spans="1:8" s="22" customFormat="1" ht="24" customHeight="1" x14ac:dyDescent="0.25">
      <c r="A29" s="26"/>
      <c r="B29" s="30" t="s">
        <v>32</v>
      </c>
      <c r="C29" s="28">
        <v>27984910</v>
      </c>
      <c r="D29" s="28">
        <v>2052592</v>
      </c>
      <c r="E29" s="28">
        <f t="shared" si="1"/>
        <v>30037502</v>
      </c>
      <c r="F29" s="28">
        <v>1991679</v>
      </c>
      <c r="G29" s="28">
        <v>1991679</v>
      </c>
      <c r="H29" s="28">
        <f t="shared" si="4"/>
        <v>28045823</v>
      </c>
    </row>
    <row r="30" spans="1:8" s="22" customFormat="1" ht="12.75" customHeight="1" x14ac:dyDescent="0.25">
      <c r="A30" s="26"/>
      <c r="B30" s="27" t="s">
        <v>33</v>
      </c>
      <c r="C30" s="28">
        <v>2489260</v>
      </c>
      <c r="D30" s="28">
        <v>2397642</v>
      </c>
      <c r="E30" s="28">
        <f t="shared" si="1"/>
        <v>4886902</v>
      </c>
      <c r="F30" s="28">
        <v>2397642</v>
      </c>
      <c r="G30" s="28">
        <v>2397642</v>
      </c>
      <c r="H30" s="28">
        <f t="shared" si="4"/>
        <v>2489260</v>
      </c>
    </row>
    <row r="31" spans="1:8" s="22" customFormat="1" ht="12.75" customHeight="1" x14ac:dyDescent="0.25">
      <c r="A31" s="26"/>
      <c r="B31" s="27" t="s">
        <v>34</v>
      </c>
      <c r="C31" s="28">
        <v>40997310</v>
      </c>
      <c r="D31" s="28">
        <v>2240863</v>
      </c>
      <c r="E31" s="28">
        <f t="shared" si="1"/>
        <v>43238173</v>
      </c>
      <c r="F31" s="28">
        <v>4389518</v>
      </c>
      <c r="G31" s="28">
        <v>4191408</v>
      </c>
      <c r="H31" s="28">
        <f t="shared" si="4"/>
        <v>38848655</v>
      </c>
    </row>
    <row r="32" spans="1:8" s="19" customFormat="1" ht="3.75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8" s="25" customFormat="1" ht="14.25" customHeight="1" x14ac:dyDescent="0.25">
      <c r="A33" s="23" t="s">
        <v>35</v>
      </c>
      <c r="B33" s="23"/>
      <c r="C33" s="24">
        <f>SUM(C34:C42)</f>
        <v>2642209347</v>
      </c>
      <c r="D33" s="24">
        <f t="shared" ref="D33:G33" si="5">SUM(D34:D42)</f>
        <v>165913979</v>
      </c>
      <c r="E33" s="24">
        <f t="shared" si="5"/>
        <v>2808123326</v>
      </c>
      <c r="F33" s="24">
        <f t="shared" si="5"/>
        <v>231899465</v>
      </c>
      <c r="G33" s="24">
        <f t="shared" si="5"/>
        <v>204098152</v>
      </c>
      <c r="H33" s="24">
        <f>E33-F33</f>
        <v>2576223861</v>
      </c>
    </row>
    <row r="34" spans="1:8" s="22" customFormat="1" ht="12.75" customHeight="1" x14ac:dyDescent="0.25">
      <c r="A34" s="26"/>
      <c r="B34" s="27" t="s">
        <v>36</v>
      </c>
      <c r="C34" s="28">
        <v>892865302</v>
      </c>
      <c r="D34" s="28">
        <v>-90633207</v>
      </c>
      <c r="E34" s="28">
        <f t="shared" si="1"/>
        <v>802232095</v>
      </c>
      <c r="F34" s="28">
        <v>42272780</v>
      </c>
      <c r="G34" s="28">
        <v>41190896</v>
      </c>
      <c r="H34" s="28">
        <f>E34-F34</f>
        <v>759959315</v>
      </c>
    </row>
    <row r="35" spans="1:8" s="22" customFormat="1" ht="12.75" customHeight="1" x14ac:dyDescent="0.25">
      <c r="A35" s="26"/>
      <c r="B35" s="27" t="s">
        <v>37</v>
      </c>
      <c r="C35" s="28">
        <v>181388005</v>
      </c>
      <c r="D35" s="28">
        <v>997274</v>
      </c>
      <c r="E35" s="28">
        <f t="shared" si="1"/>
        <v>182385279</v>
      </c>
      <c r="F35" s="28">
        <v>28688316</v>
      </c>
      <c r="G35" s="28">
        <v>27156703</v>
      </c>
      <c r="H35" s="28">
        <f t="shared" ref="H35:H42" si="6">E35-F35</f>
        <v>153696963</v>
      </c>
    </row>
    <row r="36" spans="1:8" s="22" customFormat="1" ht="24" customHeight="1" x14ac:dyDescent="0.25">
      <c r="A36" s="26"/>
      <c r="B36" s="30" t="s">
        <v>38</v>
      </c>
      <c r="C36" s="28">
        <v>184543982</v>
      </c>
      <c r="D36" s="28">
        <v>111128399</v>
      </c>
      <c r="E36" s="28">
        <f t="shared" si="1"/>
        <v>295672381</v>
      </c>
      <c r="F36" s="28">
        <v>39908781</v>
      </c>
      <c r="G36" s="28">
        <v>28713026</v>
      </c>
      <c r="H36" s="28">
        <f t="shared" si="6"/>
        <v>255763600</v>
      </c>
    </row>
    <row r="37" spans="1:8" s="22" customFormat="1" ht="12.75" customHeight="1" x14ac:dyDescent="0.25">
      <c r="A37" s="26"/>
      <c r="B37" s="27" t="s">
        <v>39</v>
      </c>
      <c r="C37" s="28">
        <v>57709783</v>
      </c>
      <c r="D37" s="28">
        <v>-82597</v>
      </c>
      <c r="E37" s="28">
        <f t="shared" si="1"/>
        <v>57627186</v>
      </c>
      <c r="F37" s="28">
        <v>9461624</v>
      </c>
      <c r="G37" s="28">
        <v>7977292</v>
      </c>
      <c r="H37" s="28">
        <f t="shared" si="6"/>
        <v>48165562</v>
      </c>
    </row>
    <row r="38" spans="1:8" s="22" customFormat="1" ht="24" customHeight="1" x14ac:dyDescent="0.25">
      <c r="A38" s="26"/>
      <c r="B38" s="30" t="s">
        <v>40</v>
      </c>
      <c r="C38" s="28">
        <v>92254986</v>
      </c>
      <c r="D38" s="28">
        <v>41895700</v>
      </c>
      <c r="E38" s="28">
        <f t="shared" si="1"/>
        <v>134150686</v>
      </c>
      <c r="F38" s="28">
        <v>3499724</v>
      </c>
      <c r="G38" s="28">
        <v>2308547</v>
      </c>
      <c r="H38" s="28">
        <f t="shared" si="6"/>
        <v>130650962</v>
      </c>
    </row>
    <row r="39" spans="1:8" s="22" customFormat="1" ht="12.75" customHeight="1" x14ac:dyDescent="0.25">
      <c r="A39" s="26"/>
      <c r="B39" s="27" t="s">
        <v>41</v>
      </c>
      <c r="C39" s="28">
        <v>40425764</v>
      </c>
      <c r="D39" s="28">
        <v>19924351</v>
      </c>
      <c r="E39" s="28">
        <f t="shared" si="1"/>
        <v>60350115</v>
      </c>
      <c r="F39" s="28">
        <v>11843175</v>
      </c>
      <c r="G39" s="28">
        <v>11712281</v>
      </c>
      <c r="H39" s="28">
        <f t="shared" si="6"/>
        <v>48506940</v>
      </c>
    </row>
    <row r="40" spans="1:8" s="22" customFormat="1" ht="12.75" customHeight="1" x14ac:dyDescent="0.25">
      <c r="A40" s="26"/>
      <c r="B40" s="27" t="s">
        <v>42</v>
      </c>
      <c r="C40" s="28">
        <v>71881916</v>
      </c>
      <c r="D40" s="28">
        <v>2315259</v>
      </c>
      <c r="E40" s="28">
        <f t="shared" si="1"/>
        <v>74197175</v>
      </c>
      <c r="F40" s="28">
        <v>7102497</v>
      </c>
      <c r="G40" s="28">
        <v>6019283</v>
      </c>
      <c r="H40" s="28">
        <f t="shared" si="6"/>
        <v>67094678</v>
      </c>
    </row>
    <row r="41" spans="1:8" s="22" customFormat="1" ht="12.75" customHeight="1" x14ac:dyDescent="0.25">
      <c r="A41" s="26"/>
      <c r="B41" s="27" t="s">
        <v>43</v>
      </c>
      <c r="C41" s="28">
        <v>344533803</v>
      </c>
      <c r="D41" s="28">
        <v>50857910</v>
      </c>
      <c r="E41" s="28">
        <f t="shared" si="1"/>
        <v>395391713</v>
      </c>
      <c r="F41" s="28">
        <v>30767908</v>
      </c>
      <c r="G41" s="28">
        <v>22220074</v>
      </c>
      <c r="H41" s="28">
        <f t="shared" si="6"/>
        <v>364623805</v>
      </c>
    </row>
    <row r="42" spans="1:8" s="22" customFormat="1" ht="12.75" customHeight="1" x14ac:dyDescent="0.25">
      <c r="A42" s="26"/>
      <c r="B42" s="27" t="s">
        <v>44</v>
      </c>
      <c r="C42" s="28">
        <v>776605806</v>
      </c>
      <c r="D42" s="28">
        <v>29510890</v>
      </c>
      <c r="E42" s="28">
        <f t="shared" si="1"/>
        <v>806116696</v>
      </c>
      <c r="F42" s="28">
        <v>58354660</v>
      </c>
      <c r="G42" s="28">
        <v>56800050</v>
      </c>
      <c r="H42" s="28">
        <f t="shared" si="6"/>
        <v>747762036</v>
      </c>
    </row>
    <row r="43" spans="1:8" s="19" customFormat="1" ht="3.75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8" s="26" customFormat="1" ht="27" customHeight="1" x14ac:dyDescent="0.25">
      <c r="A44" s="31" t="s">
        <v>45</v>
      </c>
      <c r="B44" s="31"/>
      <c r="C44" s="24">
        <f>SUM(C45:C53)</f>
        <v>2242336233</v>
      </c>
      <c r="D44" s="24">
        <f t="shared" ref="D44:G44" si="7">SUM(D45:D53)</f>
        <v>424868990</v>
      </c>
      <c r="E44" s="24">
        <f t="shared" si="7"/>
        <v>2667205223</v>
      </c>
      <c r="F44" s="24">
        <f t="shared" si="7"/>
        <v>229505293</v>
      </c>
      <c r="G44" s="24">
        <f t="shared" si="7"/>
        <v>104403315</v>
      </c>
      <c r="H44" s="24">
        <f>E44-F44</f>
        <v>2437699930</v>
      </c>
    </row>
    <row r="45" spans="1:8" s="26" customFormat="1" ht="12" customHeight="1" x14ac:dyDescent="0.25">
      <c r="A45" s="27"/>
      <c r="B45" s="27" t="s">
        <v>46</v>
      </c>
      <c r="C45" s="28">
        <v>2269947</v>
      </c>
      <c r="D45" s="28">
        <v>0</v>
      </c>
      <c r="E45" s="28">
        <f t="shared" si="1"/>
        <v>2269947</v>
      </c>
      <c r="F45" s="28">
        <v>871191</v>
      </c>
      <c r="G45" s="28">
        <v>871191</v>
      </c>
      <c r="H45" s="28">
        <f>E45-F45</f>
        <v>1398756</v>
      </c>
    </row>
    <row r="46" spans="1:8" s="22" customFormat="1" ht="12.75" customHeight="1" x14ac:dyDescent="0.25">
      <c r="A46" s="26"/>
      <c r="B46" s="27" t="s">
        <v>47</v>
      </c>
      <c r="C46" s="28">
        <v>36908741</v>
      </c>
      <c r="D46" s="28">
        <v>24413315</v>
      </c>
      <c r="E46" s="28">
        <f t="shared" si="1"/>
        <v>61322056</v>
      </c>
      <c r="F46" s="28">
        <v>27809393</v>
      </c>
      <c r="G46" s="28">
        <v>27809393</v>
      </c>
      <c r="H46" s="28">
        <f t="shared" ref="H46:H50" si="8">E46-F46</f>
        <v>33512663</v>
      </c>
    </row>
    <row r="47" spans="1:8" s="22" customFormat="1" ht="12.75" customHeight="1" x14ac:dyDescent="0.25">
      <c r="A47" s="26"/>
      <c r="B47" s="27" t="s">
        <v>48</v>
      </c>
      <c r="C47" s="28">
        <v>867252613</v>
      </c>
      <c r="D47" s="28">
        <v>6794080</v>
      </c>
      <c r="E47" s="28">
        <f t="shared" si="1"/>
        <v>874046693</v>
      </c>
      <c r="F47" s="28">
        <v>32203966</v>
      </c>
      <c r="G47" s="28">
        <v>32127166</v>
      </c>
      <c r="H47" s="28">
        <f t="shared" si="8"/>
        <v>841842727</v>
      </c>
    </row>
    <row r="48" spans="1:8" s="22" customFormat="1" ht="12.75" customHeight="1" x14ac:dyDescent="0.25">
      <c r="A48" s="26"/>
      <c r="B48" s="27" t="s">
        <v>49</v>
      </c>
      <c r="C48" s="28">
        <v>1302924796</v>
      </c>
      <c r="D48" s="28">
        <v>393617052</v>
      </c>
      <c r="E48" s="28">
        <f t="shared" si="1"/>
        <v>1696541848</v>
      </c>
      <c r="F48" s="28">
        <v>167612084</v>
      </c>
      <c r="G48" s="28">
        <v>42586906</v>
      </c>
      <c r="H48" s="28">
        <f t="shared" si="8"/>
        <v>1528929764</v>
      </c>
    </row>
    <row r="49" spans="1:8" s="22" customFormat="1" ht="12.75" customHeight="1" x14ac:dyDescent="0.25">
      <c r="A49" s="26"/>
      <c r="B49" s="27" t="s">
        <v>50</v>
      </c>
      <c r="C49" s="28">
        <v>6666020</v>
      </c>
      <c r="D49" s="28">
        <v>0</v>
      </c>
      <c r="E49" s="28">
        <f t="shared" si="1"/>
        <v>6666020</v>
      </c>
      <c r="F49" s="28">
        <v>0</v>
      </c>
      <c r="G49" s="28">
        <v>0</v>
      </c>
      <c r="H49" s="28">
        <f t="shared" si="8"/>
        <v>6666020</v>
      </c>
    </row>
    <row r="50" spans="1:8" s="22" customFormat="1" ht="12.75" customHeight="1" x14ac:dyDescent="0.25">
      <c r="A50" s="26"/>
      <c r="B50" s="27" t="s">
        <v>51</v>
      </c>
      <c r="C50" s="28">
        <v>26314116</v>
      </c>
      <c r="D50" s="28">
        <v>44543</v>
      </c>
      <c r="E50" s="28">
        <f t="shared" si="1"/>
        <v>26358659</v>
      </c>
      <c r="F50" s="28">
        <v>1008659</v>
      </c>
      <c r="G50" s="28">
        <v>1008659</v>
      </c>
      <c r="H50" s="28">
        <f t="shared" si="8"/>
        <v>25350000</v>
      </c>
    </row>
    <row r="51" spans="1:8" s="22" customFormat="1" ht="12.75" customHeight="1" x14ac:dyDescent="0.25">
      <c r="A51" s="26"/>
      <c r="B51" s="27" t="s">
        <v>52</v>
      </c>
      <c r="C51" s="28">
        <v>0</v>
      </c>
      <c r="D51" s="28">
        <v>0</v>
      </c>
      <c r="E51" s="28">
        <f t="shared" si="1"/>
        <v>0</v>
      </c>
      <c r="F51" s="28">
        <v>0</v>
      </c>
      <c r="G51" s="28">
        <v>0</v>
      </c>
      <c r="H51" s="28">
        <v>0</v>
      </c>
    </row>
    <row r="52" spans="1:8" s="22" customFormat="1" ht="12.75" customHeight="1" x14ac:dyDescent="0.25">
      <c r="A52" s="26"/>
      <c r="B52" s="27" t="s">
        <v>53</v>
      </c>
      <c r="C52" s="28">
        <v>0</v>
      </c>
      <c r="D52" s="28">
        <v>0</v>
      </c>
      <c r="E52" s="28">
        <f t="shared" si="1"/>
        <v>0</v>
      </c>
      <c r="F52" s="28">
        <v>0</v>
      </c>
      <c r="G52" s="28">
        <v>0</v>
      </c>
      <c r="H52" s="28">
        <v>0</v>
      </c>
    </row>
    <row r="53" spans="1:8" s="22" customFormat="1" ht="12.75" customHeight="1" x14ac:dyDescent="0.25">
      <c r="A53" s="26"/>
      <c r="B53" s="27" t="s">
        <v>54</v>
      </c>
      <c r="C53" s="28">
        <v>0</v>
      </c>
      <c r="D53" s="28">
        <v>0</v>
      </c>
      <c r="E53" s="28">
        <f t="shared" si="1"/>
        <v>0</v>
      </c>
      <c r="F53" s="28">
        <v>0</v>
      </c>
      <c r="G53" s="28">
        <v>0</v>
      </c>
      <c r="H53" s="28">
        <v>0</v>
      </c>
    </row>
    <row r="54" spans="1:8" s="19" customFormat="1" ht="3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8" s="25" customFormat="1" ht="14.25" customHeight="1" x14ac:dyDescent="0.25">
      <c r="A55" s="23" t="s">
        <v>55</v>
      </c>
      <c r="B55" s="23"/>
      <c r="C55" s="24">
        <f>SUM(C56:C64)</f>
        <v>717146790</v>
      </c>
      <c r="D55" s="24">
        <f>SUM(D56:D64)</f>
        <v>-82424391</v>
      </c>
      <c r="E55" s="24">
        <f>SUM(E56:E64)</f>
        <v>634722399</v>
      </c>
      <c r="F55" s="24">
        <f>SUM(F56:F64)</f>
        <v>184847712</v>
      </c>
      <c r="G55" s="24">
        <f>SUM(G56:G64)</f>
        <v>184847712</v>
      </c>
      <c r="H55" s="24">
        <f>E55-F55</f>
        <v>449874687</v>
      </c>
    </row>
    <row r="56" spans="1:8" s="22" customFormat="1" ht="12.75" customHeight="1" x14ac:dyDescent="0.25">
      <c r="A56" s="26"/>
      <c r="B56" s="27" t="s">
        <v>56</v>
      </c>
      <c r="C56" s="28">
        <v>389789142</v>
      </c>
      <c r="D56" s="28">
        <v>-320642993</v>
      </c>
      <c r="E56" s="28">
        <f t="shared" si="1"/>
        <v>69146149</v>
      </c>
      <c r="F56" s="28">
        <v>1528</v>
      </c>
      <c r="G56" s="28">
        <v>1528</v>
      </c>
      <c r="H56" s="28">
        <f>E56-F56</f>
        <v>69144621</v>
      </c>
    </row>
    <row r="57" spans="1:8" s="22" customFormat="1" ht="12.75" customHeight="1" x14ac:dyDescent="0.25">
      <c r="A57" s="26"/>
      <c r="B57" s="27" t="s">
        <v>57</v>
      </c>
      <c r="C57" s="28">
        <v>7954042</v>
      </c>
      <c r="D57" s="28">
        <v>42321</v>
      </c>
      <c r="E57" s="28">
        <f t="shared" si="1"/>
        <v>7996363</v>
      </c>
      <c r="F57" s="28">
        <v>0</v>
      </c>
      <c r="G57" s="28">
        <v>0</v>
      </c>
      <c r="H57" s="28">
        <f t="shared" ref="H57:H64" si="9">E57-F57</f>
        <v>7996363</v>
      </c>
    </row>
    <row r="58" spans="1:8" s="22" customFormat="1" ht="12.75" customHeight="1" x14ac:dyDescent="0.25">
      <c r="A58" s="26"/>
      <c r="B58" s="27" t="s">
        <v>58</v>
      </c>
      <c r="C58" s="28">
        <v>220300</v>
      </c>
      <c r="D58" s="28">
        <v>765461</v>
      </c>
      <c r="E58" s="28">
        <f t="shared" si="1"/>
        <v>985761</v>
      </c>
      <c r="F58" s="28">
        <v>0</v>
      </c>
      <c r="G58" s="28">
        <v>0</v>
      </c>
      <c r="H58" s="28">
        <f t="shared" si="9"/>
        <v>985761</v>
      </c>
    </row>
    <row r="59" spans="1:8" s="22" customFormat="1" ht="12.75" customHeight="1" x14ac:dyDescent="0.25">
      <c r="A59" s="26"/>
      <c r="B59" s="27" t="s">
        <v>59</v>
      </c>
      <c r="C59" s="28">
        <v>550000</v>
      </c>
      <c r="D59" s="28">
        <v>9874549</v>
      </c>
      <c r="E59" s="28">
        <f t="shared" si="1"/>
        <v>10424549</v>
      </c>
      <c r="F59" s="28">
        <v>7695638</v>
      </c>
      <c r="G59" s="28">
        <v>7695638</v>
      </c>
      <c r="H59" s="28">
        <f t="shared" si="9"/>
        <v>2728911</v>
      </c>
    </row>
    <row r="60" spans="1:8" s="22" customFormat="1" ht="12.75" customHeight="1" x14ac:dyDescent="0.25">
      <c r="A60" s="26"/>
      <c r="B60" s="27" t="s">
        <v>60</v>
      </c>
      <c r="C60" s="28">
        <v>0</v>
      </c>
      <c r="D60" s="28">
        <v>0</v>
      </c>
      <c r="E60" s="28">
        <f t="shared" si="1"/>
        <v>0</v>
      </c>
      <c r="F60" s="28">
        <v>0</v>
      </c>
      <c r="G60" s="28">
        <v>0</v>
      </c>
      <c r="H60" s="28">
        <f t="shared" si="9"/>
        <v>0</v>
      </c>
    </row>
    <row r="61" spans="1:8" s="22" customFormat="1" ht="12.75" customHeight="1" x14ac:dyDescent="0.25">
      <c r="A61" s="26"/>
      <c r="B61" s="27" t="s">
        <v>61</v>
      </c>
      <c r="C61" s="28">
        <v>190434880</v>
      </c>
      <c r="D61" s="28">
        <v>-24472390</v>
      </c>
      <c r="E61" s="28">
        <f t="shared" si="1"/>
        <v>165962490</v>
      </c>
      <c r="F61" s="28">
        <v>0</v>
      </c>
      <c r="G61" s="28">
        <v>0</v>
      </c>
      <c r="H61" s="28">
        <f t="shared" si="9"/>
        <v>165962490</v>
      </c>
    </row>
    <row r="62" spans="1:8" s="22" customFormat="1" ht="12.75" customHeight="1" x14ac:dyDescent="0.25">
      <c r="A62" s="26"/>
      <c r="B62" s="27" t="s">
        <v>62</v>
      </c>
      <c r="C62" s="28">
        <v>0</v>
      </c>
      <c r="D62" s="28">
        <v>0</v>
      </c>
      <c r="E62" s="28">
        <f t="shared" si="1"/>
        <v>0</v>
      </c>
      <c r="F62" s="28">
        <v>0</v>
      </c>
      <c r="G62" s="28">
        <v>0</v>
      </c>
      <c r="H62" s="28">
        <f t="shared" si="9"/>
        <v>0</v>
      </c>
    </row>
    <row r="63" spans="1:8" s="22" customFormat="1" ht="12.75" customHeight="1" x14ac:dyDescent="0.25">
      <c r="A63" s="26"/>
      <c r="B63" s="27" t="s">
        <v>63</v>
      </c>
      <c r="C63" s="28">
        <v>123764781</v>
      </c>
      <c r="D63" s="28">
        <v>38717557</v>
      </c>
      <c r="E63" s="28">
        <f t="shared" si="1"/>
        <v>162482338</v>
      </c>
      <c r="F63" s="28">
        <v>70000000</v>
      </c>
      <c r="G63" s="28">
        <v>70000000</v>
      </c>
      <c r="H63" s="28">
        <f t="shared" si="9"/>
        <v>92482338</v>
      </c>
    </row>
    <row r="64" spans="1:8" s="22" customFormat="1" ht="12.75" customHeight="1" x14ac:dyDescent="0.25">
      <c r="A64" s="26"/>
      <c r="B64" s="27" t="s">
        <v>64</v>
      </c>
      <c r="C64" s="28">
        <v>4433645</v>
      </c>
      <c r="D64" s="28">
        <v>213291104</v>
      </c>
      <c r="E64" s="28">
        <f t="shared" si="1"/>
        <v>217724749</v>
      </c>
      <c r="F64" s="28">
        <v>107150546</v>
      </c>
      <c r="G64" s="28">
        <v>107150546</v>
      </c>
      <c r="H64" s="28">
        <f t="shared" si="9"/>
        <v>110574203</v>
      </c>
    </row>
    <row r="65" spans="1:9" ht="3.75" customHeight="1" x14ac:dyDescent="0.25">
      <c r="I65" s="32"/>
    </row>
    <row r="66" spans="1:9" s="25" customFormat="1" ht="14.25" customHeight="1" x14ac:dyDescent="0.25">
      <c r="A66" s="23" t="s">
        <v>65</v>
      </c>
      <c r="B66" s="23"/>
      <c r="C66" s="24">
        <f>SUM(C67:C69)</f>
        <v>4351810634</v>
      </c>
      <c r="D66" s="24">
        <f t="shared" ref="D66:G66" si="10">SUM(D67:D69)</f>
        <v>501143873</v>
      </c>
      <c r="E66" s="24">
        <f t="shared" si="10"/>
        <v>4852954507</v>
      </c>
      <c r="F66" s="24">
        <f t="shared" si="10"/>
        <v>345673413</v>
      </c>
      <c r="G66" s="24">
        <f t="shared" si="10"/>
        <v>335631828</v>
      </c>
      <c r="H66" s="24">
        <f>E66-F66</f>
        <v>4507281094</v>
      </c>
    </row>
    <row r="67" spans="1:9" s="22" customFormat="1" ht="12.75" customHeight="1" x14ac:dyDescent="0.25">
      <c r="A67" s="26"/>
      <c r="B67" s="27" t="s">
        <v>66</v>
      </c>
      <c r="C67" s="28">
        <v>4006194265</v>
      </c>
      <c r="D67" s="28">
        <v>434270030</v>
      </c>
      <c r="E67" s="28">
        <f t="shared" si="1"/>
        <v>4440464295</v>
      </c>
      <c r="F67" s="28">
        <v>299853426</v>
      </c>
      <c r="G67" s="28">
        <v>289811841</v>
      </c>
      <c r="H67" s="28">
        <f>E67-F67</f>
        <v>4140610869</v>
      </c>
    </row>
    <row r="68" spans="1:9" s="22" customFormat="1" ht="12.75" customHeight="1" x14ac:dyDescent="0.25">
      <c r="A68" s="26"/>
      <c r="B68" s="27" t="s">
        <v>67</v>
      </c>
      <c r="C68" s="28">
        <v>345616369</v>
      </c>
      <c r="D68" s="28">
        <v>66873843</v>
      </c>
      <c r="E68" s="28">
        <f t="shared" si="1"/>
        <v>412490212</v>
      </c>
      <c r="F68" s="28">
        <v>45819987</v>
      </c>
      <c r="G68" s="28">
        <v>45819987</v>
      </c>
      <c r="H68" s="28">
        <f t="shared" ref="H68:H69" si="11">E68-F68</f>
        <v>366670225</v>
      </c>
    </row>
    <row r="69" spans="1:9" s="22" customFormat="1" ht="12.75" customHeight="1" x14ac:dyDescent="0.25">
      <c r="A69" s="33"/>
      <c r="B69" s="34" t="s">
        <v>68</v>
      </c>
      <c r="C69" s="35">
        <v>0</v>
      </c>
      <c r="D69" s="35">
        <v>0</v>
      </c>
      <c r="E69" s="35">
        <f t="shared" si="1"/>
        <v>0</v>
      </c>
      <c r="F69" s="35">
        <v>0</v>
      </c>
      <c r="G69" s="35">
        <v>0</v>
      </c>
      <c r="H69" s="35">
        <f t="shared" si="11"/>
        <v>0</v>
      </c>
    </row>
    <row r="70" spans="1:9" ht="3.75" customHeight="1" x14ac:dyDescent="0.25">
      <c r="I70" s="32"/>
    </row>
    <row r="71" spans="1:9" s="25" customFormat="1" ht="14.25" customHeight="1" x14ac:dyDescent="0.25">
      <c r="A71" s="23" t="s">
        <v>69</v>
      </c>
      <c r="B71" s="23"/>
      <c r="C71" s="24">
        <f t="shared" ref="C71:G71" si="12">SUM(C72:C78)</f>
        <v>4065115429</v>
      </c>
      <c r="D71" s="24">
        <f t="shared" si="12"/>
        <v>830773149</v>
      </c>
      <c r="E71" s="24">
        <f t="shared" si="12"/>
        <v>4895888578</v>
      </c>
      <c r="F71" s="24">
        <f t="shared" si="12"/>
        <v>411733813</v>
      </c>
      <c r="G71" s="24">
        <f t="shared" si="12"/>
        <v>411733813</v>
      </c>
      <c r="H71" s="24">
        <f>E71-F71</f>
        <v>4484154765</v>
      </c>
    </row>
    <row r="72" spans="1:9" s="22" customFormat="1" ht="12.75" customHeight="1" x14ac:dyDescent="0.25">
      <c r="A72" s="26"/>
      <c r="B72" s="27" t="s">
        <v>70</v>
      </c>
      <c r="C72" s="28">
        <v>0</v>
      </c>
      <c r="D72" s="28">
        <v>0</v>
      </c>
      <c r="E72" s="28">
        <f t="shared" si="1"/>
        <v>0</v>
      </c>
      <c r="F72" s="28">
        <v>0</v>
      </c>
      <c r="G72" s="28">
        <v>0</v>
      </c>
      <c r="H72" s="28">
        <v>0</v>
      </c>
    </row>
    <row r="73" spans="1:9" s="22" customFormat="1" ht="12.75" customHeight="1" x14ac:dyDescent="0.25">
      <c r="A73" s="26"/>
      <c r="B73" s="27" t="s">
        <v>71</v>
      </c>
      <c r="C73" s="28">
        <v>0</v>
      </c>
      <c r="D73" s="28">
        <v>0</v>
      </c>
      <c r="E73" s="28">
        <f t="shared" si="1"/>
        <v>0</v>
      </c>
      <c r="F73" s="28">
        <v>0</v>
      </c>
      <c r="G73" s="28">
        <v>0</v>
      </c>
      <c r="H73" s="28">
        <v>0</v>
      </c>
    </row>
    <row r="74" spans="1:9" s="22" customFormat="1" ht="12.75" customHeight="1" x14ac:dyDescent="0.25">
      <c r="A74" s="26"/>
      <c r="B74" s="27" t="s">
        <v>72</v>
      </c>
      <c r="C74" s="28">
        <v>0</v>
      </c>
      <c r="D74" s="28">
        <v>0</v>
      </c>
      <c r="E74" s="28">
        <f t="shared" si="1"/>
        <v>0</v>
      </c>
      <c r="F74" s="28">
        <v>0</v>
      </c>
      <c r="G74" s="28">
        <v>0</v>
      </c>
      <c r="H74" s="28">
        <v>0</v>
      </c>
    </row>
    <row r="75" spans="1:9" s="22" customFormat="1" ht="12.75" customHeight="1" x14ac:dyDescent="0.25">
      <c r="A75" s="26"/>
      <c r="B75" s="27" t="s">
        <v>73</v>
      </c>
      <c r="C75" s="28">
        <v>0</v>
      </c>
      <c r="D75" s="28">
        <v>0</v>
      </c>
      <c r="E75" s="28">
        <f t="shared" si="1"/>
        <v>0</v>
      </c>
      <c r="F75" s="28">
        <v>0</v>
      </c>
      <c r="G75" s="28">
        <v>0</v>
      </c>
      <c r="H75" s="28">
        <v>0</v>
      </c>
    </row>
    <row r="76" spans="1:9" s="22" customFormat="1" ht="12.75" customHeight="1" x14ac:dyDescent="0.25">
      <c r="A76" s="26"/>
      <c r="B76" s="27" t="s">
        <v>74</v>
      </c>
      <c r="C76" s="28">
        <v>1641107565</v>
      </c>
      <c r="D76" s="28">
        <v>-2878996</v>
      </c>
      <c r="E76" s="28">
        <f t="shared" si="1"/>
        <v>1638228569</v>
      </c>
      <c r="F76" s="28">
        <v>411733813</v>
      </c>
      <c r="G76" s="28">
        <v>411733813</v>
      </c>
      <c r="H76" s="28">
        <f t="shared" ref="H76:H78" si="13">E76-F76</f>
        <v>1226494756</v>
      </c>
    </row>
    <row r="77" spans="1:9" s="22" customFormat="1" ht="12.75" customHeight="1" x14ac:dyDescent="0.25">
      <c r="A77" s="26"/>
      <c r="B77" s="27" t="s">
        <v>75</v>
      </c>
      <c r="C77" s="28">
        <v>0</v>
      </c>
      <c r="D77" s="28">
        <v>0</v>
      </c>
      <c r="E77" s="28">
        <f t="shared" si="1"/>
        <v>0</v>
      </c>
      <c r="F77" s="28">
        <v>0</v>
      </c>
      <c r="G77" s="28">
        <v>0</v>
      </c>
      <c r="H77" s="28">
        <f t="shared" si="13"/>
        <v>0</v>
      </c>
    </row>
    <row r="78" spans="1:9" s="22" customFormat="1" ht="24" customHeight="1" x14ac:dyDescent="0.25">
      <c r="A78" s="26"/>
      <c r="B78" s="30" t="s">
        <v>76</v>
      </c>
      <c r="C78" s="28">
        <v>2424007864</v>
      </c>
      <c r="D78" s="28">
        <v>833652145</v>
      </c>
      <c r="E78" s="28">
        <f t="shared" si="1"/>
        <v>3257660009</v>
      </c>
      <c r="F78" s="28">
        <v>0</v>
      </c>
      <c r="G78" s="28">
        <v>0</v>
      </c>
      <c r="H78" s="28">
        <f t="shared" si="13"/>
        <v>3257660009</v>
      </c>
    </row>
    <row r="79" spans="1:9" ht="3.75" customHeight="1" x14ac:dyDescent="0.25">
      <c r="I79" s="32"/>
    </row>
    <row r="80" spans="1:9" s="25" customFormat="1" ht="14.25" customHeight="1" x14ac:dyDescent="0.25">
      <c r="A80" s="23" t="s">
        <v>77</v>
      </c>
      <c r="B80" s="23"/>
      <c r="C80" s="24">
        <f>SUM(C81:C83)</f>
        <v>26470040137</v>
      </c>
      <c r="D80" s="24">
        <f>SUM(D81:D83)</f>
        <v>2902454155</v>
      </c>
      <c r="E80" s="24">
        <f>SUM(E81:E83)</f>
        <v>29372494292</v>
      </c>
      <c r="F80" s="24">
        <f>SUM(F81:F83)</f>
        <v>8118614897</v>
      </c>
      <c r="G80" s="24">
        <f>SUM(G81:G83)</f>
        <v>8094612027</v>
      </c>
      <c r="H80" s="24">
        <f>E80-F80</f>
        <v>21253879395</v>
      </c>
    </row>
    <row r="81" spans="1:9" s="22" customFormat="1" ht="12.75" customHeight="1" x14ac:dyDescent="0.25">
      <c r="A81" s="26"/>
      <c r="B81" s="27" t="s">
        <v>78</v>
      </c>
      <c r="C81" s="28">
        <v>9216506536</v>
      </c>
      <c r="D81" s="28">
        <v>0</v>
      </c>
      <c r="E81" s="28">
        <f t="shared" si="1"/>
        <v>9216506536</v>
      </c>
      <c r="F81" s="28">
        <v>2320585505</v>
      </c>
      <c r="G81" s="28">
        <v>2318882532</v>
      </c>
      <c r="H81" s="28">
        <f>E81-F81</f>
        <v>6895921031</v>
      </c>
    </row>
    <row r="82" spans="1:9" s="22" customFormat="1" ht="12.75" customHeight="1" x14ac:dyDescent="0.25">
      <c r="A82" s="26"/>
      <c r="B82" s="27" t="s">
        <v>79</v>
      </c>
      <c r="C82" s="28">
        <v>17253533601</v>
      </c>
      <c r="D82" s="28">
        <v>2902454155</v>
      </c>
      <c r="E82" s="28">
        <f t="shared" ref="E82:E92" si="14">C82+D82</f>
        <v>20155987756</v>
      </c>
      <c r="F82" s="28">
        <v>5798029392</v>
      </c>
      <c r="G82" s="28">
        <v>5775729495</v>
      </c>
      <c r="H82" s="28">
        <f t="shared" ref="H82:H83" si="15">E82-F82</f>
        <v>14357958364</v>
      </c>
    </row>
    <row r="83" spans="1:9" s="22" customFormat="1" ht="12.75" customHeight="1" x14ac:dyDescent="0.25">
      <c r="A83" s="26"/>
      <c r="B83" s="27" t="s">
        <v>80</v>
      </c>
      <c r="C83" s="28">
        <v>0</v>
      </c>
      <c r="D83" s="28">
        <v>0</v>
      </c>
      <c r="E83" s="28">
        <f t="shared" si="14"/>
        <v>0</v>
      </c>
      <c r="F83" s="28">
        <v>0</v>
      </c>
      <c r="G83" s="28">
        <v>0</v>
      </c>
      <c r="H83" s="28">
        <f t="shared" si="15"/>
        <v>0</v>
      </c>
    </row>
    <row r="84" spans="1:9" ht="3.75" customHeight="1" x14ac:dyDescent="0.25">
      <c r="I84" s="32"/>
    </row>
    <row r="85" spans="1:9" s="25" customFormat="1" ht="14.25" customHeight="1" x14ac:dyDescent="0.25">
      <c r="A85" s="23" t="s">
        <v>81</v>
      </c>
      <c r="B85" s="23"/>
      <c r="C85" s="24">
        <f t="shared" ref="C85:G85" si="16">SUM(C86:C92)</f>
        <v>1703988707</v>
      </c>
      <c r="D85" s="24">
        <f>SUM(D86:D92)</f>
        <v>2497001</v>
      </c>
      <c r="E85" s="24">
        <f t="shared" si="16"/>
        <v>1706485708</v>
      </c>
      <c r="F85" s="24">
        <f t="shared" si="16"/>
        <v>453735461</v>
      </c>
      <c r="G85" s="24">
        <f t="shared" si="16"/>
        <v>453735461</v>
      </c>
      <c r="H85" s="24">
        <f>E85-F85</f>
        <v>1252750247</v>
      </c>
    </row>
    <row r="86" spans="1:9" s="25" customFormat="1" ht="14.25" customHeight="1" x14ac:dyDescent="0.25">
      <c r="A86" s="26"/>
      <c r="B86" s="27" t="s">
        <v>82</v>
      </c>
      <c r="C86" s="28">
        <v>333971414</v>
      </c>
      <c r="D86" s="28">
        <v>15945363</v>
      </c>
      <c r="E86" s="28">
        <f t="shared" si="14"/>
        <v>349916777</v>
      </c>
      <c r="F86" s="28">
        <v>74330144</v>
      </c>
      <c r="G86" s="28">
        <v>74330144</v>
      </c>
      <c r="H86" s="28">
        <f>E86-F86</f>
        <v>275586633</v>
      </c>
    </row>
    <row r="87" spans="1:9" s="25" customFormat="1" ht="14.25" customHeight="1" x14ac:dyDescent="0.25">
      <c r="A87" s="26"/>
      <c r="B87" s="27" t="s">
        <v>83</v>
      </c>
      <c r="C87" s="28">
        <v>1293027463</v>
      </c>
      <c r="D87" s="28">
        <v>-15945363</v>
      </c>
      <c r="E87" s="28">
        <f t="shared" si="14"/>
        <v>1277082100</v>
      </c>
      <c r="F87" s="28">
        <v>376799020</v>
      </c>
      <c r="G87" s="28">
        <v>376799020</v>
      </c>
      <c r="H87" s="28">
        <f t="shared" ref="H87:H92" si="17">E87-F87</f>
        <v>900283080</v>
      </c>
    </row>
    <row r="88" spans="1:9" s="25" customFormat="1" ht="14.25" customHeight="1" x14ac:dyDescent="0.25">
      <c r="A88" s="26"/>
      <c r="B88" s="27" t="s">
        <v>84</v>
      </c>
      <c r="C88" s="28">
        <v>0</v>
      </c>
      <c r="D88" s="28">
        <v>0</v>
      </c>
      <c r="E88" s="28">
        <f t="shared" si="14"/>
        <v>0</v>
      </c>
      <c r="F88" s="28">
        <v>0</v>
      </c>
      <c r="G88" s="28">
        <v>0</v>
      </c>
      <c r="H88" s="28">
        <f t="shared" si="17"/>
        <v>0</v>
      </c>
    </row>
    <row r="89" spans="1:9" s="25" customFormat="1" ht="14.25" customHeight="1" x14ac:dyDescent="0.25">
      <c r="A89" s="26"/>
      <c r="B89" s="27" t="s">
        <v>85</v>
      </c>
      <c r="C89" s="28">
        <v>19711761</v>
      </c>
      <c r="D89" s="28">
        <v>0</v>
      </c>
      <c r="E89" s="28">
        <f t="shared" si="14"/>
        <v>19711761</v>
      </c>
      <c r="F89" s="28">
        <v>1181297</v>
      </c>
      <c r="G89" s="28">
        <v>1181297</v>
      </c>
      <c r="H89" s="28">
        <f t="shared" si="17"/>
        <v>18530464</v>
      </c>
    </row>
    <row r="90" spans="1:9" s="25" customFormat="1" ht="14.25" customHeight="1" x14ac:dyDescent="0.25">
      <c r="A90" s="26"/>
      <c r="B90" s="27" t="s">
        <v>86</v>
      </c>
      <c r="C90" s="28">
        <v>0</v>
      </c>
      <c r="D90" s="28">
        <v>0</v>
      </c>
      <c r="E90" s="28">
        <f t="shared" si="14"/>
        <v>0</v>
      </c>
      <c r="F90" s="28">
        <v>0</v>
      </c>
      <c r="G90" s="28">
        <v>0</v>
      </c>
      <c r="H90" s="28">
        <f t="shared" si="17"/>
        <v>0</v>
      </c>
    </row>
    <row r="91" spans="1:9" s="25" customFormat="1" ht="14.25" customHeight="1" x14ac:dyDescent="0.25">
      <c r="A91" s="26"/>
      <c r="B91" s="27" t="s">
        <v>87</v>
      </c>
      <c r="C91" s="28">
        <v>0</v>
      </c>
      <c r="D91" s="28">
        <v>0</v>
      </c>
      <c r="E91" s="28">
        <f t="shared" si="14"/>
        <v>0</v>
      </c>
      <c r="F91" s="28">
        <v>0</v>
      </c>
      <c r="G91" s="28">
        <v>0</v>
      </c>
      <c r="H91" s="28">
        <f t="shared" si="17"/>
        <v>0</v>
      </c>
    </row>
    <row r="92" spans="1:9" s="22" customFormat="1" ht="14.25" customHeight="1" x14ac:dyDescent="0.25">
      <c r="A92" s="26"/>
      <c r="B92" s="27" t="s">
        <v>88</v>
      </c>
      <c r="C92" s="28">
        <v>57278069</v>
      </c>
      <c r="D92" s="28">
        <v>2497001</v>
      </c>
      <c r="E92" s="28">
        <f t="shared" si="14"/>
        <v>59775070</v>
      </c>
      <c r="F92" s="28">
        <v>1425000</v>
      </c>
      <c r="G92" s="28">
        <v>1425000</v>
      </c>
      <c r="H92" s="28">
        <f t="shared" si="17"/>
        <v>58350070</v>
      </c>
    </row>
    <row r="93" spans="1:9" s="32" customFormat="1" ht="2.25" customHeight="1" x14ac:dyDescent="0.2">
      <c r="A93" s="36"/>
      <c r="B93" s="36"/>
      <c r="C93" s="36"/>
      <c r="D93" s="36"/>
      <c r="E93" s="36"/>
      <c r="F93" s="36"/>
      <c r="G93" s="36"/>
      <c r="H93" s="36"/>
    </row>
    <row r="94" spans="1:9" s="32" customFormat="1" ht="13.5" customHeight="1" x14ac:dyDescent="0.2">
      <c r="A94" s="37" t="s">
        <v>89</v>
      </c>
      <c r="B94" s="37"/>
      <c r="C94" s="38"/>
      <c r="D94" s="38"/>
      <c r="E94" s="38"/>
      <c r="F94" s="38"/>
      <c r="G94" s="38"/>
      <c r="H94" s="38"/>
    </row>
    <row r="96" spans="1:9" x14ac:dyDescent="0.25">
      <c r="C96" s="39"/>
      <c r="D96" s="39"/>
      <c r="E96" s="39"/>
      <c r="F96" s="39"/>
      <c r="G96" s="39"/>
      <c r="H96" s="40"/>
    </row>
    <row r="97" spans="3:7" x14ac:dyDescent="0.25">
      <c r="C97" s="39"/>
      <c r="D97" s="39"/>
      <c r="E97" s="39"/>
      <c r="F97" s="39"/>
      <c r="G97" s="39"/>
    </row>
    <row r="98" spans="3:7" x14ac:dyDescent="0.25">
      <c r="C98" s="39"/>
      <c r="D98" s="39"/>
      <c r="E98" s="39"/>
      <c r="F98" s="39"/>
      <c r="G98" s="39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2023-05-18T22:24:34Z</dcterms:created>
  <dcterms:modified xsi:type="dcterms:W3CDTF">2023-05-18T22:24:34Z</dcterms:modified>
</cp:coreProperties>
</file>