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jgcoyoli\Desktop\I Resultados 1er. trim 2023\SEGURIDAD SOCIAL\"/>
    </mc:Choice>
  </mc:AlternateContent>
  <xr:revisionPtr revIDLastSave="0" documentId="13_ncr:1_{7D22276F-697D-47D4-AB11-6B1C967E3071}" xr6:coauthVersionLast="47" xr6:coauthVersionMax="47" xr10:uidLastSave="{00000000-0000-0000-0000-000000000000}"/>
  <bookViews>
    <workbookView xWindow="-120" yWindow="-120" windowWidth="20730" windowHeight="11160" tabRatio="773" firstSheet="3" activeTab="3" xr2:uid="{00000000-000D-0000-FFFF-FFFF00000000}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Cuadro de indicadores" sheetId="13" r:id="rId4"/>
  </sheets>
  <definedNames>
    <definedName name="__xlnm.Print_Titles" localSheetId="1">'2.3.4 RECT SIST SALUD'!$A$1:$EE$9</definedName>
    <definedName name="__xlnm.Print_Titles" localSheetId="3">'Cuadro de indicadores'!$A$1:$DY$6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'Cuadro de indicadores'!$A$1:$DY$6</definedName>
    <definedName name="_xlnm.Print_Titles" localSheetId="1">'2.3.4 RECT SIST SALUD'!$1:$9</definedName>
    <definedName name="_xlnm.Print_Titles" localSheetId="3">'Cuadro de indicadores'!$1:$6</definedName>
  </definedNames>
  <calcPr calcId="191029"/>
</workbook>
</file>

<file path=xl/calcChain.xml><?xml version="1.0" encoding="utf-8"?>
<calcChain xmlns="http://schemas.openxmlformats.org/spreadsheetml/2006/main">
  <c r="O17" i="13" l="1"/>
  <c r="G40" i="13" l="1"/>
  <c r="G41" i="13"/>
  <c r="G42" i="13"/>
  <c r="O51" i="13" l="1"/>
  <c r="O48" i="13"/>
  <c r="N26" i="13"/>
  <c r="M26" i="13"/>
  <c r="G55" i="13"/>
  <c r="G54" i="13"/>
  <c r="G53" i="13"/>
  <c r="G52" i="13"/>
  <c r="G50" i="13"/>
  <c r="G49" i="13"/>
  <c r="G58" i="13"/>
  <c r="G57" i="13"/>
  <c r="O56" i="13"/>
  <c r="G31" i="13"/>
  <c r="G30" i="13"/>
  <c r="G28" i="13"/>
  <c r="G27" i="13"/>
  <c r="G25" i="13"/>
  <c r="G24" i="13"/>
  <c r="O23" i="13"/>
  <c r="G38" i="13"/>
  <c r="G37" i="13"/>
  <c r="G36" i="13"/>
  <c r="O35" i="13"/>
  <c r="G34" i="13"/>
  <c r="G33" i="13"/>
  <c r="O32" i="13"/>
  <c r="G22" i="13"/>
  <c r="O21" i="13"/>
  <c r="G20" i="13"/>
  <c r="G19" i="13"/>
  <c r="G18" i="13"/>
  <c r="G16" i="13"/>
  <c r="O15" i="13"/>
  <c r="G14" i="13"/>
  <c r="G13" i="13"/>
  <c r="O12" i="13"/>
  <c r="G47" i="13"/>
  <c r="G46" i="13"/>
  <c r="G45" i="13"/>
  <c r="G44" i="13"/>
  <c r="G43" i="13"/>
  <c r="O39" i="13"/>
  <c r="J8" i="13"/>
  <c r="I8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  <c r="O26" i="13" l="1"/>
</calcChain>
</file>

<file path=xl/sharedStrings.xml><?xml version="1.0" encoding="utf-8"?>
<sst xmlns="http://schemas.openxmlformats.org/spreadsheetml/2006/main" count="202" uniqueCount="120">
  <si>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</si>
  <si>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</si>
  <si>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</si>
  <si>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</si>
  <si>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</si>
  <si>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</si>
  <si>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</si>
  <si>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</si>
  <si>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</si>
  <si>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</si>
  <si>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</si>
  <si>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</si>
  <si>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</si>
  <si>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</si>
  <si>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</si>
  <si>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</si>
  <si>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</si>
  <si>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</si>
  <si>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</si>
  <si>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</si>
  <si>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</si>
  <si>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</si>
  <si>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</si>
  <si>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</si>
  <si>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</si>
  <si>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</si>
  <si>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</si>
  <si>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</si>
  <si>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</si>
  <si>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</si>
  <si>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</si>
  <si>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</si>
  <si>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</si>
  <si>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</si>
  <si>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</si>
  <si>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</si>
  <si>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</si>
  <si>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</si>
  <si>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</si>
  <si>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</si>
  <si>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</si>
  <si>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</si>
  <si>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</si>
  <si>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</si>
  <si>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</si>
  <si>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</si>
  <si>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</si>
  <si>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</si>
  <si>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</si>
  <si>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</si>
  <si>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</si>
  <si>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</si>
  <si>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</si>
  <si>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</si>
  <si>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</si>
  <si>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</si>
  <si>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</si>
  <si>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</si>
  <si>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</si>
  <si>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</si>
  <si>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Servicios de mantenimiento al parque vehicular realizados</t>
  </si>
  <si>
    <t>Adquisición de licencias y equipos tecnológicos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</si>
  <si>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</si>
  <si>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</si>
  <si>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</si>
  <si>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</si>
  <si>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</si>
  <si>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</si>
  <si>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</si>
  <si>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</si>
  <si>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</si>
  <si>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</si>
  <si>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</si>
  <si>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</si>
  <si>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</si>
  <si>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</si>
  <si>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 xml:space="preserve">PRESTACIONES DEPORTIVAS Y CULTURALES </t>
  </si>
  <si>
    <t>Horas clase en cursos ordinarios y en cursos de verano impartidas</t>
  </si>
  <si>
    <t>Hora</t>
  </si>
  <si>
    <t>Número de aparatos deportivos, adquiridos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</si>
  <si>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</si>
  <si>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</si>
  <si>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</si>
  <si>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</si>
  <si>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</si>
  <si>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</si>
  <si>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</si>
  <si>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</si>
  <si>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</si>
  <si>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 xml:space="preserve">Préstamos a corto plazo 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</si>
  <si>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</si>
  <si>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</si>
  <si>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</si>
  <si>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</si>
  <si>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</si>
  <si>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>Sesiones, pláticas y cursos-talleres realizados</t>
  </si>
  <si>
    <t>Acción</t>
  </si>
  <si>
    <t xml:space="preserve">Personas violentadas que reciben atención especializada </t>
  </si>
  <si>
    <t>Persona</t>
  </si>
  <si>
    <t>ATENCIÓN MÉDICA PREVENTIVA</t>
  </si>
  <si>
    <t>Acciones de promoción de la salud realizadas</t>
  </si>
  <si>
    <t>Acciones de prevención y control de enfermedades, realizadas</t>
  </si>
  <si>
    <t>Consultas de medicina general otorgadas</t>
  </si>
  <si>
    <t>Consultas de medicina especializada otorgadas</t>
  </si>
  <si>
    <t>Gestiones en los diferentes hospitales de la Ciudad de México realizados</t>
  </si>
  <si>
    <t>Gestión</t>
  </si>
  <si>
    <t>INDICADORES DE RESULTADOS</t>
  </si>
  <si>
    <t>SERVICIOS MÉDICOS GENERALES Y DE ESPECIALIDAD</t>
  </si>
  <si>
    <t>ATENCIÓN A LOS SERVICIOS DE SALUD CON PERSPECTIVA DE GÉNERO</t>
  </si>
  <si>
    <t>Equipo e instrumental médico adquirido</t>
  </si>
  <si>
    <t>OTROS DE SEGURIDAD SOCIAL Y ASISTENCIA SOCIAL</t>
  </si>
  <si>
    <t>PROYECTOS DE GASTO CORRIENTE:</t>
  </si>
  <si>
    <t>.</t>
  </si>
  <si>
    <t xml:space="preserve"> 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</si>
  <si>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</si>
  <si>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</si>
  <si>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</si>
  <si>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</si>
  <si>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</si>
  <si>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>Ente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</si>
</sst>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\ ###\ ###\ ###.00\ ;\(#\ ###\ ###\ ##0.00&quot; )&quot;"/>
    <numFmt numFmtId="165" formatCode="#,##0.00\ ;&quot; (&quot;#,##0.00\);&quot; -&quot;#\ ;@\ 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28">
    <font>
      <sz val="10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3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sz val="10"/>
      <color indexed="16"/>
      <name val="Arial"/>
      <charset val="134"/>
    </font>
    <font>
      <b/>
      <sz val="11"/>
      <name val="Arial"/>
      <charset val="134"/>
    </font>
    <font>
      <sz val="10"/>
      <color indexed="12"/>
      <name val="Arial"/>
      <charset val="134"/>
    </font>
    <font>
      <b/>
      <sz val="8"/>
      <name val="Arial"/>
      <charset val="134"/>
    </font>
    <font>
      <sz val="13"/>
      <color theme="1"/>
      <name val="Arial"/>
      <charset val="134"/>
    </font>
    <font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rgb="FF0000FF"/>
      <name val="Arial"/>
      <charset val="134"/>
    </font>
    <font>
      <sz val="10"/>
      <color indexed="10"/>
      <name val="Arial"/>
      <charset val="134"/>
    </font>
    <font>
      <sz val="10"/>
      <color theme="1"/>
      <name val="Arial"/>
      <charset val="134"/>
    </font>
    <font>
      <sz val="10"/>
      <name val="MS Sans Serif"/>
      <charset val="134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0" borderId="0"/>
    <xf numFmtId="165" fontId="4" fillId="0" borderId="0"/>
    <xf numFmtId="0" fontId="4" fillId="0" borderId="0"/>
    <xf numFmtId="165" fontId="4" fillId="0" borderId="0"/>
    <xf numFmtId="0" fontId="19" fillId="0" borderId="0"/>
    <xf numFmtId="0" fontId="4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4" applyFont="1" applyProtection="1">
      <protection locked="0"/>
    </xf>
    <xf numFmtId="0" fontId="1" fillId="0" borderId="0" xfId="4" applyFont="1" applyProtection="1">
      <protection locked="0"/>
    </xf>
    <xf numFmtId="0" fontId="4" fillId="0" borderId="0" xfId="4" applyAlignment="1" applyProtection="1">
      <alignment vertical="top"/>
      <protection locked="0"/>
    </xf>
    <xf numFmtId="0" fontId="0" fillId="0" borderId="0" xfId="4" applyFont="1" applyAlignment="1" applyProtection="1">
      <alignment vertical="center"/>
      <protection locked="0"/>
    </xf>
    <xf numFmtId="0" fontId="0" fillId="0" borderId="0" xfId="4" applyFont="1" applyAlignment="1" applyProtection="1">
      <alignment horizontal="center"/>
      <protection locked="0"/>
    </xf>
    <xf numFmtId="0" fontId="7" fillId="0" borderId="0" xfId="4" applyFont="1" applyProtection="1">
      <protection locked="0"/>
    </xf>
    <xf numFmtId="0" fontId="4" fillId="0" borderId="0" xfId="4" applyProtection="1">
      <protection locked="0"/>
    </xf>
    <xf numFmtId="0" fontId="8" fillId="0" borderId="0" xfId="4" applyFont="1" applyAlignment="1" applyProtection="1">
      <alignment horizontal="center" vertical="center"/>
      <protection locked="0"/>
    </xf>
    <xf numFmtId="164" fontId="4" fillId="0" borderId="0" xfId="4" applyNumberFormat="1" applyProtection="1">
      <protection locked="0"/>
    </xf>
    <xf numFmtId="0" fontId="0" fillId="0" borderId="0" xfId="4" applyFont="1" applyAlignment="1" applyProtection="1">
      <alignment horizontal="right"/>
      <protection locked="0"/>
    </xf>
    <xf numFmtId="0" fontId="4" fillId="0" borderId="0" xfId="4" applyAlignment="1" applyProtection="1">
      <alignment horizontal="right"/>
      <protection locked="0"/>
    </xf>
    <xf numFmtId="0" fontId="4" fillId="0" borderId="0" xfId="4" applyAlignment="1" applyProtection="1">
      <alignment horizontal="center"/>
      <protection locked="0"/>
    </xf>
    <xf numFmtId="0" fontId="9" fillId="0" borderId="0" xfId="4" applyFont="1" applyProtection="1"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164" fontId="4" fillId="0" borderId="0" xfId="4" applyNumberFormat="1" applyAlignment="1" applyProtection="1">
      <alignment horizontal="center"/>
      <protection locked="0"/>
    </xf>
    <xf numFmtId="0" fontId="0" fillId="0" borderId="0" xfId="4" applyFont="1" applyAlignment="1" applyProtection="1">
      <alignment vertical="top"/>
      <protection locked="0"/>
    </xf>
    <xf numFmtId="0" fontId="8" fillId="0" borderId="0" xfId="4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right" vertical="top"/>
      <protection locked="0"/>
    </xf>
    <xf numFmtId="0" fontId="10" fillId="0" borderId="0" xfId="4" applyFont="1" applyAlignment="1" applyProtection="1">
      <alignment horizontal="left"/>
      <protection locked="0"/>
    </xf>
    <xf numFmtId="164" fontId="11" fillId="0" borderId="0" xfId="4" applyNumberFormat="1" applyFont="1" applyProtection="1">
      <protection locked="0"/>
    </xf>
    <xf numFmtId="0" fontId="10" fillId="0" borderId="0" xfId="4" applyFont="1" applyProtection="1">
      <protection locked="0"/>
    </xf>
    <xf numFmtId="0" fontId="12" fillId="3" borderId="5" xfId="4" applyFont="1" applyFill="1" applyBorder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3" borderId="7" xfId="4" applyFont="1" applyFill="1" applyBorder="1" applyAlignment="1" applyProtection="1">
      <alignment horizontal="center" vertical="center" wrapText="1"/>
      <protection locked="0"/>
    </xf>
    <xf numFmtId="2" fontId="12" fillId="3" borderId="6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0" xfId="4" applyFont="1" applyFill="1" applyProtection="1">
      <protection locked="0"/>
    </xf>
    <xf numFmtId="0" fontId="1" fillId="4" borderId="0" xfId="4" applyFont="1" applyFill="1" applyAlignment="1" applyProtection="1">
      <alignment horizontal="center" vertical="top"/>
      <protection locked="0"/>
    </xf>
    <xf numFmtId="0" fontId="3" fillId="4" borderId="0" xfId="4" applyFont="1" applyFill="1" applyAlignment="1" applyProtection="1">
      <alignment vertical="top"/>
      <protection locked="0"/>
    </xf>
    <xf numFmtId="0" fontId="10" fillId="4" borderId="0" xfId="4" applyFont="1" applyFill="1" applyAlignment="1" applyProtection="1">
      <alignment horizontal="center" vertical="center" wrapText="1"/>
      <protection locked="0"/>
    </xf>
    <xf numFmtId="0" fontId="3" fillId="4" borderId="0" xfId="4" applyFont="1" applyFill="1" applyAlignment="1" applyProtection="1">
      <alignment horizontal="left" vertical="top" wrapText="1"/>
      <protection locked="0"/>
    </xf>
    <xf numFmtId="164" fontId="3" fillId="4" borderId="0" xfId="4" applyNumberFormat="1" applyFont="1" applyFill="1" applyAlignment="1" applyProtection="1">
      <alignment horizontal="center" vertical="top"/>
      <protection locked="0"/>
    </xf>
    <xf numFmtId="164" fontId="3" fillId="4" borderId="0" xfId="4" applyNumberFormat="1" applyFont="1" applyFill="1" applyAlignment="1" applyProtection="1">
      <alignment horizontal="right" vertical="top"/>
      <protection locked="0"/>
    </xf>
    <xf numFmtId="166" fontId="1" fillId="4" borderId="0" xfId="4" applyNumberFormat="1" applyFont="1" applyFill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/>
      <protection locked="0"/>
    </xf>
    <xf numFmtId="0" fontId="7" fillId="0" borderId="0" xfId="4" applyFont="1" applyAlignment="1" applyProtection="1">
      <alignment vertical="top"/>
      <protection locked="0"/>
    </xf>
    <xf numFmtId="0" fontId="10" fillId="0" borderId="0" xfId="4" applyFont="1" applyAlignment="1" applyProtection="1">
      <alignment vertical="top"/>
      <protection locked="0"/>
    </xf>
    <xf numFmtId="166" fontId="0" fillId="0" borderId="0" xfId="4" applyNumberFormat="1" applyFont="1" applyAlignment="1" applyProtection="1">
      <alignment horizontal="right" vertical="top"/>
      <protection locked="0"/>
    </xf>
    <xf numFmtId="0" fontId="0" fillId="0" borderId="8" xfId="4" applyFont="1" applyBorder="1" applyAlignment="1" applyProtection="1">
      <alignment horizontal="center" vertical="center"/>
      <protection locked="0"/>
    </xf>
    <xf numFmtId="0" fontId="4" fillId="0" borderId="10" xfId="4" applyBorder="1" applyAlignment="1" applyProtection="1">
      <alignment horizontal="justify" vertical="center" wrapText="1"/>
      <protection locked="0"/>
    </xf>
    <xf numFmtId="167" fontId="4" fillId="0" borderId="8" xfId="4" applyNumberFormat="1" applyBorder="1" applyAlignment="1" applyProtection="1">
      <alignment horizontal="right" vertical="center"/>
      <protection locked="0"/>
    </xf>
    <xf numFmtId="0" fontId="0" fillId="0" borderId="9" xfId="4" applyFont="1" applyBorder="1" applyAlignment="1" applyProtection="1">
      <alignment horizontal="justify" vertical="center" wrapText="1"/>
      <protection locked="0"/>
    </xf>
    <xf numFmtId="167" fontId="0" fillId="0" borderId="8" xfId="4" applyNumberFormat="1" applyFont="1" applyBorder="1" applyAlignment="1" applyProtection="1">
      <alignment horizontal="right" vertical="center"/>
      <protection locked="0"/>
    </xf>
    <xf numFmtId="167" fontId="0" fillId="0" borderId="8" xfId="4" applyNumberFormat="1" applyFont="1" applyBorder="1" applyAlignment="1" applyProtection="1">
      <alignment vertical="center"/>
      <protection locked="0"/>
    </xf>
    <xf numFmtId="0" fontId="0" fillId="0" borderId="8" xfId="4" applyFont="1" applyBorder="1" applyAlignment="1" applyProtection="1">
      <alignment horizontal="center" vertical="top"/>
      <protection locked="0"/>
    </xf>
    <xf numFmtId="0" fontId="0" fillId="0" borderId="9" xfId="4" applyFont="1" applyBorder="1" applyAlignment="1" applyProtection="1">
      <alignment horizontal="justify" vertical="top" wrapText="1"/>
      <protection locked="0"/>
    </xf>
    <xf numFmtId="0" fontId="4" fillId="0" borderId="10" xfId="4" applyBorder="1" applyAlignment="1" applyProtection="1">
      <alignment horizontal="justify" vertical="top" wrapText="1"/>
      <protection locked="0"/>
    </xf>
    <xf numFmtId="167" fontId="0" fillId="0" borderId="8" xfId="4" applyNumberFormat="1" applyFont="1" applyBorder="1" applyAlignment="1" applyProtection="1">
      <alignment horizontal="right" vertical="top"/>
      <protection locked="0"/>
    </xf>
    <xf numFmtId="0" fontId="0" fillId="0" borderId="0" xfId="4" applyFont="1" applyAlignment="1" applyProtection="1">
      <alignment horizontal="center" vertical="top" wrapText="1"/>
      <protection locked="0"/>
    </xf>
    <xf numFmtId="0" fontId="7" fillId="0" borderId="0" xfId="4" applyFont="1" applyAlignment="1" applyProtection="1">
      <alignment horizontal="right"/>
      <protection locked="0"/>
    </xf>
    <xf numFmtId="4" fontId="7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7" fillId="0" borderId="0" xfId="4" applyNumberFormat="1" applyFont="1" applyAlignment="1" applyProtection="1">
      <alignment horizontal="center"/>
      <protection locked="0"/>
    </xf>
    <xf numFmtId="4" fontId="9" fillId="0" borderId="0" xfId="4" applyNumberFormat="1" applyFont="1" applyProtection="1">
      <protection locked="0"/>
    </xf>
    <xf numFmtId="164" fontId="10" fillId="4" borderId="0" xfId="4" applyNumberFormat="1" applyFont="1" applyFill="1" applyAlignment="1">
      <alignment horizontal="right" vertical="center"/>
    </xf>
    <xf numFmtId="164" fontId="1" fillId="4" borderId="0" xfId="3" applyNumberFormat="1" applyFont="1" applyFill="1" applyAlignment="1" applyProtection="1">
      <alignment horizontal="center" vertical="top"/>
      <protection locked="0"/>
    </xf>
    <xf numFmtId="164" fontId="0" fillId="0" borderId="0" xfId="3" applyNumberFormat="1" applyFont="1" applyAlignment="1" applyProtection="1">
      <alignment horizontal="center" vertical="top"/>
      <protection locked="0"/>
    </xf>
    <xf numFmtId="167" fontId="0" fillId="0" borderId="8" xfId="4" applyNumberFormat="1" applyFont="1" applyBorder="1" applyAlignment="1">
      <alignment horizontal="right" vertical="top"/>
    </xf>
    <xf numFmtId="166" fontId="0" fillId="0" borderId="8" xfId="4" applyNumberFormat="1" applyFont="1" applyBorder="1" applyAlignment="1" applyProtection="1">
      <alignment horizontal="center" vertical="top"/>
      <protection locked="0"/>
    </xf>
    <xf numFmtId="168" fontId="4" fillId="0" borderId="8" xfId="3" applyNumberFormat="1" applyBorder="1" applyAlignment="1">
      <alignment vertical="center"/>
    </xf>
    <xf numFmtId="0" fontId="12" fillId="3" borderId="12" xfId="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4" applyFont="1" applyAlignment="1" applyProtection="1">
      <alignment horizontal="center" vertical="center"/>
      <protection locked="0"/>
    </xf>
    <xf numFmtId="0" fontId="8" fillId="0" borderId="8" xfId="4" applyFont="1" applyBorder="1" applyAlignment="1" applyProtection="1">
      <alignment horizontal="center" vertical="top"/>
      <protection locked="0"/>
    </xf>
    <xf numFmtId="0" fontId="12" fillId="0" borderId="8" xfId="4" applyFont="1" applyBorder="1" applyAlignment="1" applyProtection="1">
      <alignment vertical="top"/>
      <protection locked="0"/>
    </xf>
    <xf numFmtId="49" fontId="3" fillId="0" borderId="9" xfId="4" applyNumberFormat="1" applyFont="1" applyBorder="1" applyAlignment="1" applyProtection="1">
      <alignment horizontal="center" vertical="top"/>
      <protection locked="0"/>
    </xf>
    <xf numFmtId="49" fontId="7" fillId="0" borderId="10" xfId="4" applyNumberFormat="1" applyFont="1" applyBorder="1" applyAlignment="1" applyProtection="1">
      <alignment horizontal="center" vertical="top"/>
      <protection locked="0"/>
    </xf>
    <xf numFmtId="164" fontId="8" fillId="0" borderId="8" xfId="4" applyNumberFormat="1" applyFont="1" applyBorder="1" applyAlignment="1" applyProtection="1">
      <alignment vertical="top"/>
      <protection locked="0"/>
    </xf>
    <xf numFmtId="166" fontId="8" fillId="0" borderId="8" xfId="4" applyNumberFormat="1" applyFont="1" applyBorder="1" applyAlignment="1" applyProtection="1">
      <alignment horizontal="right" vertical="top"/>
      <protection locked="0"/>
    </xf>
    <xf numFmtId="0" fontId="7" fillId="0" borderId="8" xfId="4" applyFont="1" applyBorder="1" applyAlignment="1" applyProtection="1">
      <alignment horizontal="center" vertical="top"/>
      <protection locked="0"/>
    </xf>
    <xf numFmtId="0" fontId="7" fillId="0" borderId="9" xfId="4" applyFont="1" applyBorder="1" applyAlignment="1" applyProtection="1">
      <alignment horizontal="justify" vertical="top" wrapText="1"/>
      <protection locked="0"/>
    </xf>
    <xf numFmtId="167" fontId="4" fillId="0" borderId="8" xfId="4" applyNumberFormat="1" applyBorder="1" applyAlignment="1" applyProtection="1">
      <alignment vertical="top"/>
      <protection locked="0"/>
    </xf>
    <xf numFmtId="167" fontId="0" fillId="0" borderId="8" xfId="4" applyNumberFormat="1" applyFont="1" applyBorder="1" applyAlignment="1" applyProtection="1">
      <alignment vertical="top"/>
      <protection locked="0"/>
    </xf>
    <xf numFmtId="0" fontId="4" fillId="0" borderId="8" xfId="4" applyBorder="1" applyAlignment="1" applyProtection="1">
      <alignment horizontal="center" vertical="top"/>
      <protection locked="0"/>
    </xf>
    <xf numFmtId="0" fontId="15" fillId="0" borderId="8" xfId="4" applyFont="1" applyBorder="1" applyAlignment="1" applyProtection="1">
      <alignment vertical="top"/>
      <protection locked="0"/>
    </xf>
    <xf numFmtId="0" fontId="0" fillId="0" borderId="10" xfId="4" applyFont="1" applyBorder="1" applyAlignment="1" applyProtection="1">
      <alignment horizontal="justify" vertical="top" wrapText="1"/>
      <protection locked="0"/>
    </xf>
    <xf numFmtId="0" fontId="4" fillId="0" borderId="13" xfId="4" applyBorder="1" applyAlignment="1" applyProtection="1">
      <alignment horizontal="center" vertical="top"/>
      <protection locked="0"/>
    </xf>
    <xf numFmtId="0" fontId="15" fillId="0" borderId="13" xfId="4" applyFont="1" applyBorder="1" applyAlignment="1" applyProtection="1">
      <alignment vertical="top"/>
      <protection locked="0"/>
    </xf>
    <xf numFmtId="0" fontId="0" fillId="0" borderId="14" xfId="4" applyFont="1" applyBorder="1" applyAlignment="1" applyProtection="1">
      <alignment horizontal="justify" vertical="top" wrapText="1"/>
      <protection locked="0"/>
    </xf>
    <xf numFmtId="0" fontId="4" fillId="0" borderId="15" xfId="4" applyBorder="1" applyAlignment="1" applyProtection="1">
      <alignment horizontal="justify" vertical="top" wrapText="1"/>
      <protection locked="0"/>
    </xf>
    <xf numFmtId="0" fontId="0" fillId="0" borderId="13" xfId="4" applyFont="1" applyBorder="1" applyAlignment="1" applyProtection="1">
      <alignment horizontal="center" vertical="top"/>
      <protection locked="0"/>
    </xf>
    <xf numFmtId="167" fontId="0" fillId="0" borderId="13" xfId="4" applyNumberFormat="1" applyFont="1" applyBorder="1" applyAlignment="1" applyProtection="1">
      <alignment vertical="top"/>
      <protection locked="0"/>
    </xf>
    <xf numFmtId="167" fontId="0" fillId="0" borderId="13" xfId="4" applyNumberFormat="1" applyFont="1" applyBorder="1" applyAlignment="1" applyProtection="1">
      <alignment horizontal="right" vertical="top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164" fontId="1" fillId="4" borderId="0" xfId="4" applyNumberFormat="1" applyFont="1" applyFill="1" applyAlignment="1" applyProtection="1">
      <alignment horizontal="right" vertical="center"/>
      <protection locked="0"/>
    </xf>
    <xf numFmtId="164" fontId="1" fillId="4" borderId="0" xfId="4" applyNumberFormat="1" applyFont="1" applyFill="1" applyAlignment="1" applyProtection="1">
      <alignment horizontal="center" vertical="top"/>
      <protection locked="0"/>
    </xf>
    <xf numFmtId="166" fontId="0" fillId="0" borderId="0" xfId="4" applyNumberFormat="1" applyFont="1" applyAlignment="1">
      <alignment horizontal="center" vertical="top"/>
    </xf>
    <xf numFmtId="0" fontId="9" fillId="0" borderId="0" xfId="4" applyFont="1" applyAlignment="1">
      <alignment vertical="top"/>
    </xf>
    <xf numFmtId="164" fontId="8" fillId="0" borderId="0" xfId="4" applyNumberFormat="1" applyFont="1" applyAlignment="1" applyProtection="1">
      <alignment horizontal="center" vertical="top"/>
      <protection locked="0"/>
    </xf>
    <xf numFmtId="166" fontId="8" fillId="0" borderId="8" xfId="4" applyNumberFormat="1" applyFont="1" applyBorder="1" applyAlignment="1">
      <alignment horizontal="center" vertical="top"/>
    </xf>
    <xf numFmtId="164" fontId="8" fillId="0" borderId="8" xfId="4" applyNumberFormat="1" applyFont="1" applyBorder="1" applyAlignment="1">
      <alignment vertical="top"/>
    </xf>
    <xf numFmtId="164" fontId="8" fillId="0" borderId="8" xfId="4" applyNumberFormat="1" applyFont="1" applyBorder="1" applyAlignment="1" applyProtection="1">
      <alignment horizontal="center" vertical="top"/>
      <protection locked="0"/>
    </xf>
    <xf numFmtId="164" fontId="8" fillId="0" borderId="8" xfId="3" applyNumberFormat="1" applyFont="1" applyBorder="1" applyAlignment="1" applyProtection="1">
      <alignment horizontal="center" vertical="top"/>
      <protection locked="0"/>
    </xf>
    <xf numFmtId="164" fontId="4" fillId="0" borderId="8" xfId="4" applyNumberFormat="1" applyBorder="1" applyAlignment="1" applyProtection="1">
      <alignment horizontal="center" vertical="top"/>
      <protection locked="0"/>
    </xf>
    <xf numFmtId="167" fontId="4" fillId="0" borderId="8" xfId="4" applyNumberFormat="1" applyBorder="1" applyAlignment="1" applyProtection="1">
      <alignment horizontal="right" vertical="top"/>
      <protection locked="0"/>
    </xf>
    <xf numFmtId="167" fontId="4" fillId="0" borderId="8" xfId="4" applyNumberFormat="1" applyBorder="1" applyAlignment="1">
      <alignment horizontal="right" vertical="top"/>
    </xf>
    <xf numFmtId="167" fontId="4" fillId="0" borderId="13" xfId="4" applyNumberFormat="1" applyBorder="1" applyAlignment="1">
      <alignment horizontal="right" vertical="top"/>
    </xf>
    <xf numFmtId="164" fontId="4" fillId="0" borderId="13" xfId="4" applyNumberFormat="1" applyBorder="1" applyAlignment="1" applyProtection="1">
      <alignment horizontal="center" vertical="top"/>
      <protection locked="0"/>
    </xf>
    <xf numFmtId="168" fontId="4" fillId="0" borderId="13" xfId="3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4" fontId="0" fillId="0" borderId="0" xfId="1" applyFont="1" applyBorder="1" applyAlignment="1">
      <alignment horizontal="center" vertical="top"/>
    </xf>
    <xf numFmtId="44" fontId="9" fillId="0" borderId="0" xfId="1" applyFont="1" applyBorder="1" applyAlignment="1">
      <alignment vertical="top"/>
    </xf>
    <xf numFmtId="164" fontId="8" fillId="0" borderId="0" xfId="4" applyNumberFormat="1" applyFont="1" applyAlignment="1" applyProtection="1">
      <alignment horizontal="center" vertical="top" wrapText="1"/>
      <protection locked="0"/>
    </xf>
    <xf numFmtId="49" fontId="3" fillId="0" borderId="0" xfId="4" applyNumberFormat="1" applyFont="1" applyAlignment="1" applyProtection="1">
      <alignment horizontal="center" vertical="center"/>
      <protection locked="0"/>
    </xf>
    <xf numFmtId="49" fontId="7" fillId="0" borderId="0" xfId="4" applyNumberFormat="1" applyFont="1" applyAlignment="1" applyProtection="1">
      <alignment horizontal="center" vertical="center"/>
      <protection locked="0"/>
    </xf>
    <xf numFmtId="164" fontId="8" fillId="0" borderId="0" xfId="4" applyNumberFormat="1" applyFont="1" applyAlignment="1" applyProtection="1">
      <alignment vertical="center"/>
      <protection locked="0"/>
    </xf>
    <xf numFmtId="166" fontId="8" fillId="0" borderId="0" xfId="4" applyNumberFormat="1" applyFont="1" applyAlignment="1" applyProtection="1">
      <alignment horizontal="right" vertical="center"/>
      <protection locked="0"/>
    </xf>
    <xf numFmtId="166" fontId="8" fillId="0" borderId="0" xfId="4" applyNumberFormat="1" applyFont="1" applyAlignment="1">
      <alignment horizontal="center" vertical="center"/>
    </xf>
    <xf numFmtId="164" fontId="8" fillId="0" borderId="0" xfId="4" applyNumberFormat="1" applyFont="1" applyAlignment="1">
      <alignment vertical="center"/>
    </xf>
    <xf numFmtId="164" fontId="8" fillId="0" borderId="0" xfId="4" applyNumberFormat="1" applyFont="1" applyAlignment="1" applyProtection="1">
      <alignment horizontal="center" vertical="center" wrapText="1"/>
      <protection locked="0"/>
    </xf>
    <xf numFmtId="164" fontId="8" fillId="0" borderId="0" xfId="3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justify" vertical="top" wrapText="1"/>
      <protection locked="0"/>
    </xf>
    <xf numFmtId="0" fontId="4" fillId="0" borderId="0" xfId="4" applyAlignment="1" applyProtection="1">
      <alignment horizontal="justify" vertical="top" wrapText="1"/>
      <protection locked="0"/>
    </xf>
    <xf numFmtId="167" fontId="0" fillId="0" borderId="0" xfId="4" applyNumberFormat="1" applyFont="1" applyAlignment="1" applyProtection="1">
      <alignment vertical="top"/>
      <protection locked="0"/>
    </xf>
    <xf numFmtId="167" fontId="0" fillId="0" borderId="0" xfId="4" applyNumberFormat="1" applyFont="1" applyAlignment="1" applyProtection="1">
      <alignment horizontal="right" vertical="top"/>
      <protection locked="0"/>
    </xf>
    <xf numFmtId="167" fontId="15" fillId="0" borderId="0" xfId="4" applyNumberFormat="1" applyFont="1" applyAlignment="1">
      <alignment horizontal="right" vertical="top"/>
    </xf>
    <xf numFmtId="167" fontId="0" fillId="0" borderId="0" xfId="4" applyNumberFormat="1" applyFont="1" applyAlignment="1">
      <alignment horizontal="right" vertical="top"/>
    </xf>
    <xf numFmtId="166" fontId="0" fillId="0" borderId="0" xfId="4" applyNumberFormat="1" applyFont="1" applyAlignment="1" applyProtection="1">
      <alignment horizontal="center" vertical="top"/>
      <protection locked="0"/>
    </xf>
    <xf numFmtId="164" fontId="0" fillId="0" borderId="0" xfId="4" applyNumberFormat="1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164" fontId="4" fillId="0" borderId="0" xfId="4" applyNumberFormat="1" applyAlignment="1" applyProtection="1">
      <alignment horizontal="center" vertical="top" wrapText="1"/>
      <protection locked="0"/>
    </xf>
    <xf numFmtId="49" fontId="24" fillId="0" borderId="0" xfId="4" applyNumberFormat="1" applyFont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justify" vertical="top" wrapText="1"/>
      <protection locked="0"/>
    </xf>
    <xf numFmtId="0" fontId="4" fillId="0" borderId="0" xfId="4" applyAlignment="1" applyProtection="1">
      <alignment horizontal="center" vertical="top"/>
      <protection locked="0"/>
    </xf>
    <xf numFmtId="167" fontId="4" fillId="0" borderId="0" xfId="4" applyNumberFormat="1" applyAlignment="1" applyProtection="1">
      <alignment vertical="top"/>
      <protection locked="0"/>
    </xf>
    <xf numFmtId="167" fontId="4" fillId="0" borderId="0" xfId="4" applyNumberFormat="1" applyAlignment="1" applyProtection="1">
      <alignment horizontal="right" vertical="top"/>
      <protection locked="0"/>
    </xf>
    <xf numFmtId="166" fontId="4" fillId="0" borderId="0" xfId="4" applyNumberFormat="1" applyAlignment="1" applyProtection="1">
      <alignment vertical="top"/>
      <protection locked="0"/>
    </xf>
    <xf numFmtId="165" fontId="4" fillId="0" borderId="0" xfId="3" applyAlignment="1">
      <alignment vertical="top"/>
    </xf>
    <xf numFmtId="166" fontId="18" fillId="0" borderId="0" xfId="4" applyNumberFormat="1" applyFont="1" applyAlignment="1" applyProtection="1">
      <alignment horizontal="center" vertical="top"/>
      <protection locked="0"/>
    </xf>
    <xf numFmtId="166" fontId="14" fillId="0" borderId="0" xfId="4" applyNumberFormat="1" applyFont="1" applyAlignment="1" applyProtection="1">
      <alignment horizontal="center" vertical="top"/>
      <protection locked="0"/>
    </xf>
    <xf numFmtId="165" fontId="4" fillId="0" borderId="0" xfId="4" applyNumberFormat="1" applyAlignment="1" applyProtection="1">
      <alignment vertical="top"/>
      <protection locked="0"/>
    </xf>
    <xf numFmtId="167" fontId="14" fillId="0" borderId="0" xfId="4" applyNumberFormat="1" applyFont="1" applyAlignment="1" applyProtection="1">
      <alignment vertical="top"/>
      <protection locked="0"/>
    </xf>
    <xf numFmtId="166" fontId="20" fillId="0" borderId="0" xfId="4" applyNumberFormat="1" applyFont="1" applyAlignment="1" applyProtection="1">
      <alignment horizontal="center" vertical="top"/>
      <protection locked="0"/>
    </xf>
    <xf numFmtId="168" fontId="4" fillId="0" borderId="0" xfId="3" applyNumberFormat="1" applyAlignment="1">
      <alignment vertical="top"/>
    </xf>
    <xf numFmtId="164" fontId="4" fillId="0" borderId="0" xfId="4" applyNumberFormat="1" applyAlignment="1" applyProtection="1">
      <alignment vertical="top"/>
      <protection locked="0"/>
    </xf>
    <xf numFmtId="4" fontId="4" fillId="0" borderId="0" xfId="4" applyNumberFormat="1" applyAlignment="1" applyProtection="1">
      <alignment vertical="top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67" fontId="15" fillId="0" borderId="0" xfId="4" applyNumberFormat="1" applyFont="1" applyAlignment="1" applyProtection="1">
      <alignment vertical="top"/>
      <protection locked="0"/>
    </xf>
    <xf numFmtId="0" fontId="0" fillId="0" borderId="0" xfId="4" applyFont="1" applyAlignment="1" applyProtection="1">
      <alignment horizontal="justify" vertical="top"/>
      <protection locked="0"/>
    </xf>
    <xf numFmtId="0" fontId="4" fillId="0" borderId="0" xfId="4" applyAlignment="1" applyProtection="1">
      <alignment horizontal="justify" vertical="top"/>
      <protection locked="0"/>
    </xf>
    <xf numFmtId="166" fontId="15" fillId="0" borderId="0" xfId="4" applyNumberFormat="1" applyFont="1" applyAlignment="1" applyProtection="1">
      <alignment horizontal="center" vertical="top"/>
      <protection locked="0"/>
    </xf>
    <xf numFmtId="167" fontId="20" fillId="0" borderId="0" xfId="4" applyNumberFormat="1" applyFont="1" applyAlignment="1">
      <alignment horizontal="right" vertical="top"/>
    </xf>
    <xf numFmtId="167" fontId="4" fillId="0" borderId="0" xfId="4" applyNumberFormat="1" applyAlignment="1">
      <alignment horizontal="right" vertical="top"/>
    </xf>
    <xf numFmtId="167" fontId="15" fillId="0" borderId="0" xfId="4" applyNumberFormat="1" applyFont="1" applyAlignment="1" applyProtection="1">
      <alignment horizontal="right" vertical="top"/>
      <protection locked="0"/>
    </xf>
    <xf numFmtId="0" fontId="7" fillId="0" borderId="0" xfId="4" applyFont="1" applyAlignment="1" applyProtection="1">
      <alignment horizontal="justify" vertical="top"/>
      <protection locked="0"/>
    </xf>
    <xf numFmtId="167" fontId="7" fillId="0" borderId="0" xfId="4" applyNumberFormat="1" applyFont="1" applyAlignment="1" applyProtection="1">
      <alignment vertical="top"/>
      <protection locked="0"/>
    </xf>
    <xf numFmtId="167" fontId="7" fillId="0" borderId="0" xfId="4" applyNumberFormat="1" applyFont="1" applyAlignment="1" applyProtection="1">
      <alignment horizontal="right" vertical="top"/>
      <protection locked="0"/>
    </xf>
    <xf numFmtId="0" fontId="22" fillId="0" borderId="0" xfId="4" applyFont="1" applyAlignment="1" applyProtection="1">
      <alignment horizontal="justify" vertical="top" wrapText="1"/>
      <protection locked="0"/>
    </xf>
    <xf numFmtId="0" fontId="20" fillId="0" borderId="0" xfId="4" applyFont="1" applyAlignment="1" applyProtection="1">
      <alignment horizontal="justify" vertical="top"/>
      <protection locked="0"/>
    </xf>
    <xf numFmtId="3" fontId="4" fillId="0" borderId="0" xfId="4" applyNumberFormat="1" applyAlignment="1" applyProtection="1">
      <alignment vertical="top"/>
      <protection locked="0"/>
    </xf>
    <xf numFmtId="49" fontId="7" fillId="0" borderId="0" xfId="4" applyNumberFormat="1" applyFont="1" applyAlignment="1" applyProtection="1">
      <alignment horizontal="center" vertical="top"/>
      <protection locked="0"/>
    </xf>
    <xf numFmtId="166" fontId="8" fillId="0" borderId="0" xfId="4" applyNumberFormat="1" applyFont="1" applyAlignment="1" applyProtection="1">
      <alignment horizontal="right" vertical="top"/>
      <protection locked="0"/>
    </xf>
    <xf numFmtId="166" fontId="8" fillId="0" borderId="0" xfId="4" applyNumberFormat="1" applyFont="1" applyAlignment="1">
      <alignment horizontal="center" vertical="top"/>
    </xf>
    <xf numFmtId="164" fontId="8" fillId="0" borderId="0" xfId="4" applyNumberFormat="1" applyFont="1" applyAlignment="1">
      <alignment vertical="top"/>
    </xf>
    <xf numFmtId="0" fontId="0" fillId="0" borderId="17" xfId="4" applyFont="1" applyBorder="1" applyAlignment="1" applyProtection="1">
      <alignment vertical="top"/>
      <protection locked="0"/>
    </xf>
    <xf numFmtId="49" fontId="7" fillId="0" borderId="17" xfId="4" applyNumberFormat="1" applyFont="1" applyBorder="1" applyAlignment="1" applyProtection="1">
      <alignment horizontal="center" vertical="top"/>
      <protection locked="0"/>
    </xf>
    <xf numFmtId="0" fontId="0" fillId="0" borderId="17" xfId="4" applyFont="1" applyBorder="1" applyAlignment="1" applyProtection="1">
      <alignment horizontal="center" vertical="top"/>
      <protection locked="0"/>
    </xf>
    <xf numFmtId="167" fontId="0" fillId="0" borderId="17" xfId="4" applyNumberFormat="1" applyFont="1" applyBorder="1" applyAlignment="1" applyProtection="1">
      <alignment vertical="top"/>
      <protection locked="0"/>
    </xf>
    <xf numFmtId="167" fontId="0" fillId="0" borderId="17" xfId="4" applyNumberFormat="1" applyFont="1" applyBorder="1" applyAlignment="1" applyProtection="1">
      <alignment horizontal="right" vertical="top"/>
      <protection locked="0"/>
    </xf>
    <xf numFmtId="167" fontId="0" fillId="0" borderId="17" xfId="4" applyNumberFormat="1" applyFont="1" applyBorder="1" applyAlignment="1">
      <alignment horizontal="right" vertical="top"/>
    </xf>
    <xf numFmtId="164" fontId="4" fillId="0" borderId="17" xfId="4" applyNumberFormat="1" applyBorder="1" applyAlignment="1" applyProtection="1">
      <alignment horizontal="center" vertical="top" wrapText="1"/>
      <protection locked="0"/>
    </xf>
    <xf numFmtId="166" fontId="0" fillId="0" borderId="17" xfId="4" applyNumberFormat="1" applyFont="1" applyBorder="1" applyAlignment="1" applyProtection="1">
      <alignment horizontal="center" vertical="top"/>
      <protection locked="0"/>
    </xf>
    <xf numFmtId="166" fontId="4" fillId="0" borderId="0" xfId="4" applyNumberFormat="1" applyAlignment="1" applyProtection="1">
      <alignment horizontal="center" vertical="top"/>
      <protection locked="0"/>
    </xf>
    <xf numFmtId="0" fontId="4" fillId="0" borderId="0" xfId="4" applyAlignment="1" applyProtection="1">
      <alignment horizontal="right" vertical="top"/>
      <protection locked="0"/>
    </xf>
    <xf numFmtId="0" fontId="9" fillId="0" borderId="0" xfId="4" applyFont="1" applyAlignment="1" applyProtection="1">
      <alignment vertical="top"/>
      <protection locked="0"/>
    </xf>
    <xf numFmtId="164" fontId="4" fillId="0" borderId="0" xfId="4" applyNumberFormat="1" applyAlignment="1" applyProtection="1">
      <alignment horizontal="center" vertical="top"/>
      <protection locked="0"/>
    </xf>
    <xf numFmtId="167" fontId="25" fillId="0" borderId="0" xfId="4" applyNumberFormat="1" applyFont="1" applyAlignment="1">
      <alignment horizontal="right" vertical="top"/>
    </xf>
    <xf numFmtId="49" fontId="5" fillId="0" borderId="0" xfId="4" applyNumberFormat="1" applyFont="1" applyAlignment="1" applyProtection="1">
      <alignment horizontal="left" vertical="top"/>
      <protection locked="0"/>
    </xf>
    <xf numFmtId="49" fontId="5" fillId="0" borderId="0" xfId="4" applyNumberFormat="1" applyFont="1" applyAlignment="1" applyProtection="1">
      <alignment horizontal="center" vertical="top"/>
      <protection locked="0"/>
    </xf>
    <xf numFmtId="166" fontId="4" fillId="0" borderId="0" xfId="4" applyNumberFormat="1" applyAlignment="1" applyProtection="1">
      <alignment horizontal="right" vertical="top"/>
      <protection locked="0"/>
    </xf>
    <xf numFmtId="165" fontId="4" fillId="0" borderId="0" xfId="3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0" xfId="4" applyFont="1" applyAlignment="1" applyProtection="1">
      <alignment horizontal="center"/>
      <protection locked="0"/>
    </xf>
    <xf numFmtId="0" fontId="12" fillId="3" borderId="4" xfId="4" applyFont="1" applyFill="1" applyBorder="1" applyAlignment="1" applyProtection="1">
      <alignment horizontal="center" vertical="center" wrapText="1"/>
      <protection locked="0"/>
    </xf>
    <xf numFmtId="0" fontId="12" fillId="3" borderId="11" xfId="4" applyFont="1" applyFill="1" applyBorder="1" applyAlignment="1" applyProtection="1">
      <alignment horizontal="center" vertical="center" wrapText="1"/>
      <protection locked="0"/>
    </xf>
    <xf numFmtId="0" fontId="3" fillId="3" borderId="0" xfId="4" applyFont="1" applyFill="1" applyAlignment="1" applyProtection="1">
      <alignment horizontal="center" vertical="center" wrapText="1"/>
      <protection locked="0"/>
    </xf>
    <xf numFmtId="0" fontId="12" fillId="3" borderId="6" xfId="4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4" fontId="0" fillId="0" borderId="0" xfId="4" applyNumberFormat="1" applyFont="1" applyAlignment="1" applyProtection="1">
      <alignment horizontal="center" vertical="top" wrapText="1"/>
      <protection locked="0"/>
    </xf>
    <xf numFmtId="0" fontId="27" fillId="5" borderId="4" xfId="0" applyFont="1" applyFill="1" applyBorder="1" applyAlignment="1">
      <alignment horizontal="center" vertical="center" wrapText="1"/>
    </xf>
    <xf numFmtId="0" fontId="21" fillId="0" borderId="0" xfId="4" applyFont="1" applyAlignment="1" applyProtection="1">
      <alignment horizontal="center" vertical="center" wrapText="1"/>
      <protection locked="0"/>
    </xf>
    <xf numFmtId="0" fontId="21" fillId="0" borderId="0" xfId="4" applyFont="1" applyAlignment="1" applyProtection="1">
      <alignment horizontal="left" vertical="center"/>
      <protection locked="0"/>
    </xf>
    <xf numFmtId="0" fontId="27" fillId="5" borderId="5" xfId="4" applyFont="1" applyFill="1" applyBorder="1" applyAlignment="1" applyProtection="1">
      <alignment horizontal="center" vertical="center" wrapText="1"/>
      <protection locked="0"/>
    </xf>
    <xf numFmtId="0" fontId="27" fillId="5" borderId="4" xfId="4" applyFont="1" applyFill="1" applyBorder="1" applyAlignment="1" applyProtection="1">
      <alignment horizontal="center" vertical="center" wrapText="1"/>
      <protection locked="0"/>
    </xf>
    <xf numFmtId="0" fontId="27" fillId="5" borderId="11" xfId="4" applyFont="1" applyFill="1" applyBorder="1" applyAlignment="1" applyProtection="1">
      <alignment horizontal="center" vertical="center" wrapText="1"/>
      <protection locked="0"/>
    </xf>
    <xf numFmtId="0" fontId="27" fillId="5" borderId="18" xfId="4" applyFont="1" applyFill="1" applyBorder="1" applyAlignment="1" applyProtection="1">
      <alignment horizontal="center" vertical="center" wrapText="1"/>
      <protection locked="0"/>
    </xf>
    <xf numFmtId="0" fontId="27" fillId="5" borderId="19" xfId="4" applyFont="1" applyFill="1" applyBorder="1" applyAlignment="1" applyProtection="1">
      <alignment horizontal="center" vertical="center" wrapText="1"/>
      <protection locked="0"/>
    </xf>
    <xf numFmtId="2" fontId="27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27" fillId="5" borderId="19" xfId="4" applyFont="1" applyFill="1" applyBorder="1" applyAlignment="1" applyProtection="1">
      <alignment horizontal="center" vertical="center" wrapText="1"/>
      <protection locked="0"/>
    </xf>
    <xf numFmtId="0" fontId="27" fillId="5" borderId="19" xfId="0" applyFont="1" applyFill="1" applyBorder="1" applyAlignment="1">
      <alignment horizontal="center" vertical="center" wrapText="1"/>
    </xf>
    <xf numFmtId="0" fontId="27" fillId="5" borderId="20" xfId="4" applyFont="1" applyFill="1" applyBorder="1" applyAlignment="1" applyProtection="1">
      <alignment horizontal="center" vertical="center" wrapText="1"/>
      <protection locked="0"/>
    </xf>
    <xf numFmtId="0" fontId="24" fillId="5" borderId="21" xfId="4" applyFont="1" applyFill="1" applyBorder="1" applyAlignment="1" applyProtection="1">
      <alignment horizontal="center" vertical="center" wrapText="1"/>
      <protection locked="0"/>
    </xf>
    <xf numFmtId="0" fontId="21" fillId="6" borderId="0" xfId="4" applyFont="1" applyFill="1" applyBorder="1" applyAlignment="1" applyProtection="1">
      <alignment horizontal="center" vertical="center" wrapText="1"/>
      <protection locked="0"/>
    </xf>
    <xf numFmtId="0" fontId="21" fillId="6" borderId="0" xfId="4" applyFont="1" applyFill="1" applyBorder="1" applyAlignment="1" applyProtection="1">
      <alignment horizontal="left" vertical="top" wrapText="1"/>
      <protection locked="0"/>
    </xf>
    <xf numFmtId="164" fontId="21" fillId="6" borderId="0" xfId="4" applyNumberFormat="1" applyFont="1" applyFill="1" applyBorder="1" applyAlignment="1" applyProtection="1">
      <alignment horizontal="center" vertical="top"/>
      <protection locked="0"/>
    </xf>
    <xf numFmtId="164" fontId="21" fillId="6" borderId="0" xfId="4" applyNumberFormat="1" applyFont="1" applyFill="1" applyBorder="1" applyAlignment="1" applyProtection="1">
      <alignment horizontal="right" vertical="top"/>
      <protection locked="0"/>
    </xf>
    <xf numFmtId="166" fontId="21" fillId="6" borderId="0" xfId="4" applyNumberFormat="1" applyFont="1" applyFill="1" applyBorder="1" applyAlignment="1" applyProtection="1">
      <alignment horizontal="right" vertical="top"/>
      <protection locked="0"/>
    </xf>
    <xf numFmtId="164" fontId="21" fillId="6" borderId="0" xfId="4" applyNumberFormat="1" applyFont="1" applyFill="1" applyBorder="1" applyAlignment="1">
      <alignment horizontal="right" vertical="center" wrapText="1"/>
    </xf>
    <xf numFmtId="164" fontId="21" fillId="6" borderId="0" xfId="4" applyNumberFormat="1" applyFont="1" applyFill="1" applyBorder="1" applyAlignment="1" applyProtection="1">
      <alignment horizontal="center" vertical="center" wrapText="1"/>
      <protection locked="0"/>
    </xf>
    <xf numFmtId="164" fontId="21" fillId="6" borderId="0" xfId="4" applyNumberFormat="1" applyFont="1" applyFill="1" applyBorder="1" applyAlignment="1" applyProtection="1">
      <alignment horizontal="center" vertical="top" wrapText="1"/>
      <protection locked="0"/>
    </xf>
    <xf numFmtId="164" fontId="21" fillId="6" borderId="0" xfId="3" applyNumberFormat="1" applyFont="1" applyFill="1" applyBorder="1" applyAlignment="1" applyProtection="1">
      <alignment horizontal="center" vertical="top"/>
      <protection locked="0"/>
    </xf>
    <xf numFmtId="0" fontId="4" fillId="0" borderId="0" xfId="4" applyBorder="1" applyAlignment="1" applyProtection="1">
      <alignment vertical="top"/>
      <protection locked="0"/>
    </xf>
    <xf numFmtId="0" fontId="4" fillId="0" borderId="0" xfId="4" applyBorder="1" applyProtection="1">
      <protection locked="0"/>
    </xf>
    <xf numFmtId="0" fontId="22" fillId="0" borderId="0" xfId="4" applyFont="1" applyBorder="1" applyAlignment="1" applyProtection="1">
      <alignment horizontal="justify" vertical="center" wrapText="1"/>
      <protection locked="0"/>
    </xf>
    <xf numFmtId="0" fontId="22" fillId="0" borderId="0" xfId="4" applyFont="1" applyFill="1" applyAlignment="1" applyProtection="1">
      <alignment horizontal="justify" vertical="top" wrapText="1"/>
      <protection locked="0"/>
    </xf>
    <xf numFmtId="0" fontId="0" fillId="0" borderId="0" xfId="4" applyFont="1" applyFill="1" applyAlignment="1" applyProtection="1">
      <alignment horizontal="justify" vertical="top" wrapText="1"/>
      <protection locked="0"/>
    </xf>
    <xf numFmtId="0" fontId="0" fillId="0" borderId="0" xfId="4" applyFont="1" applyFill="1" applyAlignment="1" applyProtection="1">
      <alignment horizontal="justify" vertical="top"/>
      <protection locked="0"/>
    </xf>
  </cellXfs>
  <cellStyles count="8">
    <cellStyle name="Excel Built-in Normal" xfId="4" xr:uid="{00000000-0005-0000-0000-000000000000}"/>
    <cellStyle name="Millares" xfId="3" builtinId="3"/>
    <cellStyle name="Millares 2" xfId="5" xr:uid="{00000000-0005-0000-0000-000002000000}"/>
    <cellStyle name="Moneda" xfId="1" builtinId="4"/>
    <cellStyle name="Normal" xfId="0" builtinId="0"/>
    <cellStyle name="Normal 19" xfId="6" xr:uid="{00000000-0005-0000-0000-000005000000}"/>
    <cellStyle name="Normal 2" xfId="7" xr:uid="{00000000-0005-0000-0000-000006000000}"/>
    <cellStyle name="Normal 3" xfId="2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"/>
  <sheetViews>
    <sheetView topLeftCell="A4" zoomScale="115" zoomScaleNormal="115" zoomScaleSheetLayoutView="14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180" t="s">
        <v>0</v>
      </c>
      <c r="B2" s="180"/>
      <c r="C2" s="180"/>
      <c r="D2" s="180"/>
    </row>
    <row r="3" spans="1:4" ht="18">
      <c r="A3" s="3"/>
      <c r="B3" s="2"/>
      <c r="C3" s="2"/>
      <c r="D3" s="3"/>
    </row>
    <row r="4" spans="1:4" ht="15" customHeight="1">
      <c r="A4" s="181" t="s">
        <v>1</v>
      </c>
      <c r="B4" s="181"/>
      <c r="C4" s="181"/>
      <c r="D4" s="181" t="s">
        <v>2</v>
      </c>
    </row>
    <row r="5" spans="1:4" ht="16.5" customHeight="1">
      <c r="A5" s="107" t="s">
        <v>3</v>
      </c>
      <c r="B5" s="182" t="s">
        <v>4</v>
      </c>
      <c r="C5" s="182"/>
      <c r="D5" s="182"/>
    </row>
    <row r="6" spans="1:4" s="106" customFormat="1" ht="123" customHeight="1">
      <c r="A6" s="66" t="s">
        <v>5</v>
      </c>
      <c r="B6" s="183" t="s">
        <v>6</v>
      </c>
      <c r="C6" s="183"/>
      <c r="D6" s="108" t="s">
        <v>7</v>
      </c>
    </row>
    <row r="7" spans="1:4">
      <c r="D7" s="68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85" zoomScaleNormal="85" zoomScaleSheetLayoutView="90" workbookViewId="0">
      <selection activeCell="D6" sqref="D6"/>
    </sheetView>
  </sheetViews>
  <sheetFormatPr baseColWidth="10" defaultColWidth="11.42578125" defaultRowHeight="12.75"/>
  <cols>
    <col min="1" max="1" width="14.42578125" style="9" customWidth="1"/>
    <col min="2" max="2" width="15.5703125" style="10" customWidth="1"/>
    <col min="3" max="3" width="58.85546875" style="11" customWidth="1"/>
    <col min="4" max="4" width="1.7109375" style="11" customWidth="1"/>
    <col min="5" max="5" width="13.5703125" style="12" customWidth="1"/>
    <col min="6" max="6" width="17" style="13" customWidth="1"/>
    <col min="7" max="7" width="15.85546875" style="13" customWidth="1"/>
    <col min="8" max="8" width="15.42578125" style="14" customWidth="1"/>
    <col min="9" max="9" width="11" style="15" customWidth="1"/>
    <col min="10" max="10" width="20.140625" style="16" customWidth="1"/>
    <col min="11" max="11" width="20.5703125" style="17" customWidth="1"/>
    <col min="12" max="12" width="18.7109375" style="17" customWidth="1"/>
    <col min="13" max="13" width="17.28515625" style="69" customWidth="1"/>
    <col min="14" max="14" width="16.140625" style="69" customWidth="1"/>
    <col min="15" max="15" width="13.5703125" style="19" customWidth="1"/>
    <col min="16" max="16" width="12" style="19" customWidth="1"/>
    <col min="17" max="17" width="10.85546875" style="19" customWidth="1"/>
    <col min="18" max="16384" width="11.42578125" style="11"/>
  </cols>
  <sheetData>
    <row r="1" spans="1:17">
      <c r="C1" s="184" t="s">
        <v>8</v>
      </c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</row>
    <row r="2" spans="1:17"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7" ht="15" customHeight="1">
      <c r="C3" s="184" t="s">
        <v>9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>
      <c r="C4" s="20"/>
      <c r="D4" s="20"/>
      <c r="E4" s="21"/>
      <c r="F4" s="22"/>
      <c r="G4" s="22"/>
      <c r="H4" s="23"/>
      <c r="I4" s="23"/>
      <c r="J4" s="39"/>
      <c r="K4" s="20"/>
      <c r="L4" s="20"/>
      <c r="M4" s="39"/>
      <c r="N4" s="39"/>
    </row>
    <row r="5" spans="1:17" ht="15" customHeight="1">
      <c r="C5" s="24" t="s">
        <v>10</v>
      </c>
      <c r="D5" s="24"/>
      <c r="G5" s="25"/>
      <c r="I5" s="54"/>
      <c r="J5" s="55"/>
      <c r="K5" s="55"/>
      <c r="L5" s="55"/>
      <c r="N5" s="90"/>
    </row>
    <row r="6" spans="1:17" ht="12.75" customHeight="1">
      <c r="C6" s="26"/>
      <c r="D6" s="26"/>
      <c r="J6" s="57"/>
      <c r="K6" s="58"/>
      <c r="L6" s="58"/>
    </row>
    <row r="7" spans="1:17" ht="22.5" customHeight="1">
      <c r="A7" s="185" t="s">
        <v>11</v>
      </c>
      <c r="B7" s="185" t="s">
        <v>12</v>
      </c>
      <c r="C7" s="27" t="s">
        <v>13</v>
      </c>
      <c r="D7" s="185" t="s">
        <v>14</v>
      </c>
      <c r="E7" s="185"/>
      <c r="F7" s="185" t="s">
        <v>15</v>
      </c>
      <c r="G7" s="185"/>
      <c r="H7" s="185"/>
      <c r="I7" s="185"/>
      <c r="J7" s="189" t="s">
        <v>16</v>
      </c>
      <c r="K7" s="189" t="s">
        <v>17</v>
      </c>
      <c r="L7" s="189" t="s">
        <v>18</v>
      </c>
      <c r="M7" s="185" t="s">
        <v>19</v>
      </c>
      <c r="N7" s="185"/>
      <c r="O7" s="185"/>
      <c r="P7" s="185"/>
      <c r="Q7" s="186"/>
    </row>
    <row r="8" spans="1:17" ht="34.5" customHeight="1">
      <c r="A8" s="188"/>
      <c r="B8" s="188"/>
      <c r="C8" s="29" t="s">
        <v>20</v>
      </c>
      <c r="D8" s="188"/>
      <c r="E8" s="188"/>
      <c r="F8" s="30" t="s">
        <v>21</v>
      </c>
      <c r="G8" s="30" t="s">
        <v>22</v>
      </c>
      <c r="H8" s="28" t="s">
        <v>23</v>
      </c>
      <c r="I8" s="28" t="s">
        <v>24</v>
      </c>
      <c r="J8" s="190"/>
      <c r="K8" s="190"/>
      <c r="L8" s="190"/>
      <c r="M8" s="28" t="s">
        <v>25</v>
      </c>
      <c r="N8" s="28" t="s">
        <v>26</v>
      </c>
      <c r="O8" s="28" t="s">
        <v>27</v>
      </c>
      <c r="P8" s="28" t="s">
        <v>28</v>
      </c>
      <c r="Q8" s="65" t="s">
        <v>29</v>
      </c>
    </row>
    <row r="9" spans="1:17" s="5" customFormat="1" ht="21.95" customHeight="1">
      <c r="A9" s="31"/>
      <c r="B9" s="31"/>
      <c r="C9" s="187" t="s">
        <v>30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s="6" customFormat="1" ht="22.5" customHeight="1">
      <c r="A10" s="32"/>
      <c r="B10" s="33"/>
      <c r="C10" s="34" t="s">
        <v>31</v>
      </c>
      <c r="D10" s="35"/>
      <c r="E10" s="36"/>
      <c r="F10" s="37"/>
      <c r="G10" s="37"/>
      <c r="H10" s="38"/>
      <c r="I10" s="38"/>
      <c r="J10" s="59">
        <f>SUM(J14)</f>
        <v>188106911.08000001</v>
      </c>
      <c r="K10" s="59">
        <f t="shared" ref="K10:L10" si="0">SUM(K14)</f>
        <v>188106911.08000001</v>
      </c>
      <c r="L10" s="59">
        <f t="shared" si="0"/>
        <v>0</v>
      </c>
      <c r="M10" s="91"/>
      <c r="N10" s="92"/>
      <c r="O10" s="60"/>
      <c r="P10" s="60"/>
      <c r="Q10" s="60"/>
    </row>
    <row r="11" spans="1:17" s="7" customFormat="1" ht="12" customHeight="1">
      <c r="A11" s="39"/>
      <c r="B11" s="40"/>
      <c r="C11" s="41"/>
      <c r="D11" s="41"/>
      <c r="E11" s="21"/>
      <c r="F11" s="22"/>
      <c r="G11" s="22"/>
      <c r="H11" s="42"/>
      <c r="I11" s="42"/>
      <c r="J11" s="93"/>
      <c r="K11" s="94"/>
      <c r="L11" s="94"/>
      <c r="M11" s="39"/>
      <c r="N11" s="95"/>
      <c r="O11" s="61"/>
      <c r="P11" s="61"/>
      <c r="Q11" s="61"/>
    </row>
    <row r="12" spans="1:17" s="20" customFormat="1" ht="15" customHeight="1">
      <c r="A12" s="70"/>
      <c r="B12" s="71"/>
      <c r="C12" s="72" t="s">
        <v>32</v>
      </c>
      <c r="D12" s="73"/>
      <c r="E12" s="70"/>
      <c r="F12" s="74"/>
      <c r="G12" s="74"/>
      <c r="H12" s="75"/>
      <c r="I12" s="75"/>
      <c r="J12" s="96"/>
      <c r="K12" s="97"/>
      <c r="L12" s="97"/>
      <c r="M12" s="98"/>
      <c r="N12" s="98"/>
      <c r="O12" s="99"/>
      <c r="P12" s="99"/>
      <c r="Q12" s="99"/>
    </row>
    <row r="13" spans="1:17" s="20" customFormat="1" ht="12.75" customHeight="1">
      <c r="A13" s="70"/>
      <c r="B13" s="71"/>
      <c r="C13" s="72"/>
      <c r="D13" s="73"/>
      <c r="E13" s="70"/>
      <c r="F13" s="74"/>
      <c r="G13" s="74"/>
      <c r="H13" s="75"/>
      <c r="I13" s="75"/>
      <c r="J13" s="96"/>
      <c r="K13" s="97"/>
      <c r="L13" s="97"/>
      <c r="M13" s="98"/>
      <c r="N13" s="98"/>
      <c r="O13" s="99"/>
      <c r="P13" s="99"/>
      <c r="Q13" s="99"/>
    </row>
    <row r="14" spans="1:17" s="7" customFormat="1">
      <c r="A14" s="49" t="s">
        <v>33</v>
      </c>
      <c r="B14" s="76"/>
      <c r="C14" s="77" t="s">
        <v>34</v>
      </c>
      <c r="D14" s="51"/>
      <c r="E14" s="49"/>
      <c r="F14" s="78"/>
      <c r="G14" s="79"/>
      <c r="H14" s="52"/>
      <c r="I14" s="52"/>
      <c r="J14" s="62">
        <v>188106911.08000001</v>
      </c>
      <c r="K14" s="62">
        <v>188106911.08000001</v>
      </c>
      <c r="L14" s="62">
        <v>0</v>
      </c>
      <c r="M14" s="100" t="s">
        <v>35</v>
      </c>
      <c r="N14" s="100" t="s">
        <v>35</v>
      </c>
      <c r="O14" s="63">
        <v>50841</v>
      </c>
      <c r="P14" s="63">
        <v>34921</v>
      </c>
      <c r="Q14" s="63">
        <f>SUM(O14:P14)</f>
        <v>85762</v>
      </c>
    </row>
    <row r="15" spans="1:17" s="7" customFormat="1">
      <c r="A15" s="80"/>
      <c r="B15" s="81"/>
      <c r="C15" s="50" t="s">
        <v>36</v>
      </c>
      <c r="D15" s="51"/>
      <c r="E15" s="49" t="s">
        <v>37</v>
      </c>
      <c r="F15" s="79">
        <v>4</v>
      </c>
      <c r="G15" s="79">
        <v>4</v>
      </c>
      <c r="H15" s="52">
        <v>0</v>
      </c>
      <c r="I15" s="101">
        <f>SUM(H15)/G15*100</f>
        <v>0</v>
      </c>
      <c r="J15" s="62"/>
      <c r="K15" s="62"/>
      <c r="L15" s="102"/>
      <c r="M15" s="100"/>
      <c r="N15" s="100"/>
      <c r="O15" s="64"/>
      <c r="P15" s="64"/>
      <c r="Q15" s="64"/>
    </row>
    <row r="16" spans="1:17" s="7" customFormat="1">
      <c r="A16" s="80"/>
      <c r="B16" s="81"/>
      <c r="C16" s="50" t="s">
        <v>38</v>
      </c>
      <c r="D16" s="51"/>
      <c r="E16" s="49" t="s">
        <v>39</v>
      </c>
      <c r="F16" s="79">
        <v>17</v>
      </c>
      <c r="G16" s="79">
        <v>17</v>
      </c>
      <c r="H16" s="52">
        <v>0</v>
      </c>
      <c r="I16" s="101">
        <f t="shared" ref="I16:I27" si="1">SUM(H16)/G16*100</f>
        <v>0</v>
      </c>
      <c r="J16" s="102"/>
      <c r="K16" s="102"/>
      <c r="L16" s="102"/>
      <c r="M16" s="100"/>
      <c r="N16" s="100"/>
      <c r="O16" s="64"/>
      <c r="P16" s="64"/>
      <c r="Q16" s="64"/>
    </row>
    <row r="17" spans="1:17" s="7" customFormat="1">
      <c r="A17" s="80"/>
      <c r="B17" s="81"/>
      <c r="C17" s="50" t="s">
        <v>40</v>
      </c>
      <c r="D17" s="82"/>
      <c r="E17" s="49" t="s">
        <v>41</v>
      </c>
      <c r="F17" s="79">
        <v>450</v>
      </c>
      <c r="G17" s="79">
        <v>450</v>
      </c>
      <c r="H17" s="52">
        <v>0</v>
      </c>
      <c r="I17" s="52">
        <f t="shared" si="1"/>
        <v>0</v>
      </c>
      <c r="J17" s="102"/>
      <c r="K17" s="102"/>
      <c r="L17" s="102"/>
      <c r="M17" s="100"/>
      <c r="N17" s="100"/>
      <c r="O17" s="64"/>
      <c r="P17" s="64"/>
      <c r="Q17" s="64"/>
    </row>
    <row r="18" spans="1:17" s="7" customFormat="1" ht="25.5">
      <c r="A18" s="80"/>
      <c r="B18" s="81"/>
      <c r="C18" s="46" t="s">
        <v>42</v>
      </c>
      <c r="D18" s="44"/>
      <c r="E18" s="43" t="s">
        <v>43</v>
      </c>
      <c r="F18" s="48">
        <v>1</v>
      </c>
      <c r="G18" s="48">
        <v>1</v>
      </c>
      <c r="H18" s="47">
        <v>0</v>
      </c>
      <c r="I18" s="45">
        <f t="shared" si="1"/>
        <v>0</v>
      </c>
      <c r="J18" s="102"/>
      <c r="K18" s="102"/>
      <c r="L18" s="102"/>
      <c r="M18" s="100"/>
      <c r="N18" s="100"/>
      <c r="O18" s="64"/>
      <c r="P18" s="64"/>
      <c r="Q18" s="64"/>
    </row>
    <row r="19" spans="1:17" s="7" customFormat="1">
      <c r="A19" s="80"/>
      <c r="B19" s="81"/>
      <c r="C19" s="50" t="s">
        <v>44</v>
      </c>
      <c r="D19" s="51"/>
      <c r="E19" s="49" t="s">
        <v>45</v>
      </c>
      <c r="F19" s="79">
        <v>105</v>
      </c>
      <c r="G19" s="79">
        <v>105</v>
      </c>
      <c r="H19" s="52">
        <v>0</v>
      </c>
      <c r="I19" s="101">
        <f t="shared" si="1"/>
        <v>0</v>
      </c>
      <c r="J19" s="102"/>
      <c r="K19" s="102"/>
      <c r="L19" s="102"/>
      <c r="M19" s="100"/>
      <c r="N19" s="100"/>
      <c r="O19" s="64"/>
      <c r="P19" s="64"/>
      <c r="Q19" s="64"/>
    </row>
    <row r="20" spans="1:17" s="7" customFormat="1">
      <c r="A20" s="80"/>
      <c r="B20" s="81"/>
      <c r="C20" s="50" t="s">
        <v>46</v>
      </c>
      <c r="D20" s="51"/>
      <c r="E20" s="49" t="s">
        <v>47</v>
      </c>
      <c r="F20" s="79">
        <v>197</v>
      </c>
      <c r="G20" s="79">
        <v>197</v>
      </c>
      <c r="H20" s="52">
        <v>0</v>
      </c>
      <c r="I20" s="101">
        <f t="shared" si="1"/>
        <v>0</v>
      </c>
      <c r="J20" s="102"/>
      <c r="K20" s="102"/>
      <c r="L20" s="102"/>
      <c r="M20" s="100"/>
      <c r="N20" s="100"/>
      <c r="O20" s="64"/>
      <c r="P20" s="64"/>
      <c r="Q20" s="64"/>
    </row>
    <row r="21" spans="1:17" s="7" customFormat="1">
      <c r="A21" s="80"/>
      <c r="B21" s="81"/>
      <c r="C21" s="50" t="s">
        <v>48</v>
      </c>
      <c r="D21" s="51"/>
      <c r="E21" s="49" t="s">
        <v>49</v>
      </c>
      <c r="F21" s="79">
        <v>2140</v>
      </c>
      <c r="G21" s="79">
        <v>2140</v>
      </c>
      <c r="H21" s="52">
        <v>0</v>
      </c>
      <c r="I21" s="101">
        <f t="shared" si="1"/>
        <v>0</v>
      </c>
      <c r="J21" s="102"/>
      <c r="K21" s="102"/>
      <c r="L21" s="102"/>
      <c r="M21" s="100"/>
      <c r="N21" s="100"/>
      <c r="O21" s="64"/>
      <c r="P21" s="64"/>
      <c r="Q21" s="64"/>
    </row>
    <row r="22" spans="1:17" s="7" customFormat="1" ht="27.75" customHeight="1">
      <c r="A22" s="80"/>
      <c r="B22" s="81"/>
      <c r="C22" s="50" t="s">
        <v>50</v>
      </c>
      <c r="D22" s="51"/>
      <c r="E22" s="43" t="s">
        <v>51</v>
      </c>
      <c r="F22" s="48">
        <v>4</v>
      </c>
      <c r="G22" s="48">
        <v>4</v>
      </c>
      <c r="H22" s="47">
        <v>0</v>
      </c>
      <c r="I22" s="45">
        <f t="shared" si="1"/>
        <v>0</v>
      </c>
      <c r="J22" s="102"/>
      <c r="K22" s="102"/>
      <c r="L22" s="102"/>
      <c r="M22" s="100"/>
      <c r="N22" s="100"/>
      <c r="O22" s="64"/>
      <c r="P22" s="64"/>
      <c r="Q22" s="64"/>
    </row>
    <row r="23" spans="1:17" s="7" customFormat="1">
      <c r="A23" s="80"/>
      <c r="B23" s="81"/>
      <c r="C23" s="50" t="s">
        <v>52</v>
      </c>
      <c r="D23" s="51"/>
      <c r="E23" s="49" t="s">
        <v>49</v>
      </c>
      <c r="F23" s="79">
        <v>42</v>
      </c>
      <c r="G23" s="79">
        <v>42</v>
      </c>
      <c r="H23" s="52">
        <v>0</v>
      </c>
      <c r="I23" s="45">
        <f t="shared" si="1"/>
        <v>0</v>
      </c>
      <c r="J23" s="102"/>
      <c r="K23" s="102"/>
      <c r="L23" s="102"/>
      <c r="M23" s="100"/>
      <c r="N23" s="100"/>
      <c r="O23" s="64"/>
      <c r="P23" s="64"/>
      <c r="Q23" s="64"/>
    </row>
    <row r="24" spans="1:17" s="7" customFormat="1">
      <c r="A24" s="80"/>
      <c r="B24" s="81"/>
      <c r="C24" s="50" t="s">
        <v>53</v>
      </c>
      <c r="D24" s="51"/>
      <c r="E24" s="49" t="s">
        <v>49</v>
      </c>
      <c r="F24" s="79">
        <v>580</v>
      </c>
      <c r="G24" s="79">
        <v>580</v>
      </c>
      <c r="H24" s="52">
        <v>0</v>
      </c>
      <c r="I24" s="101">
        <f t="shared" si="1"/>
        <v>0</v>
      </c>
      <c r="J24" s="102"/>
      <c r="K24" s="102"/>
      <c r="L24" s="102"/>
      <c r="M24" s="100"/>
      <c r="N24" s="100"/>
      <c r="O24" s="64"/>
      <c r="P24" s="64"/>
      <c r="Q24" s="64"/>
    </row>
    <row r="25" spans="1:17" s="7" customFormat="1">
      <c r="A25" s="80"/>
      <c r="B25" s="81"/>
      <c r="C25" s="50" t="s">
        <v>54</v>
      </c>
      <c r="D25" s="51"/>
      <c r="E25" s="49" t="s">
        <v>49</v>
      </c>
      <c r="F25" s="79">
        <v>54</v>
      </c>
      <c r="G25" s="79">
        <v>54</v>
      </c>
      <c r="H25" s="52">
        <v>0</v>
      </c>
      <c r="I25" s="45">
        <f t="shared" si="1"/>
        <v>0</v>
      </c>
      <c r="J25" s="102"/>
      <c r="K25" s="102"/>
      <c r="L25" s="102"/>
      <c r="M25" s="100"/>
      <c r="N25" s="100"/>
      <c r="O25" s="64"/>
      <c r="P25" s="64"/>
      <c r="Q25" s="64"/>
    </row>
    <row r="26" spans="1:17" s="7" customFormat="1">
      <c r="A26" s="80"/>
      <c r="B26" s="81"/>
      <c r="C26" s="50" t="s">
        <v>55</v>
      </c>
      <c r="D26" s="51"/>
      <c r="E26" s="49" t="s">
        <v>47</v>
      </c>
      <c r="F26" s="79">
        <v>236</v>
      </c>
      <c r="G26" s="79">
        <v>236</v>
      </c>
      <c r="H26" s="52">
        <v>0</v>
      </c>
      <c r="I26" s="101">
        <f t="shared" si="1"/>
        <v>0</v>
      </c>
      <c r="J26" s="102"/>
      <c r="K26" s="102"/>
      <c r="L26" s="102"/>
      <c r="M26" s="100"/>
      <c r="N26" s="100"/>
      <c r="O26" s="64"/>
      <c r="P26" s="64"/>
      <c r="Q26" s="64"/>
    </row>
    <row r="27" spans="1:17" s="7" customFormat="1">
      <c r="A27" s="83"/>
      <c r="B27" s="84"/>
      <c r="C27" s="85" t="s">
        <v>56</v>
      </c>
      <c r="D27" s="86"/>
      <c r="E27" s="87" t="s">
        <v>43</v>
      </c>
      <c r="F27" s="88">
        <v>12</v>
      </c>
      <c r="G27" s="88">
        <v>12</v>
      </c>
      <c r="H27" s="89">
        <v>0</v>
      </c>
      <c r="I27" s="103">
        <f t="shared" si="1"/>
        <v>0</v>
      </c>
      <c r="J27" s="103"/>
      <c r="K27" s="103"/>
      <c r="L27" s="103"/>
      <c r="M27" s="104"/>
      <c r="N27" s="104"/>
      <c r="O27" s="105"/>
      <c r="P27" s="105"/>
      <c r="Q27" s="105"/>
    </row>
  </sheetData>
  <sheetProtection selectLockedCells="1" selectUnlockedCells="1"/>
  <mergeCells count="12">
    <mergeCell ref="C9:Q9"/>
    <mergeCell ref="A7:A8"/>
    <mergeCell ref="B7:B8"/>
    <mergeCell ref="J7:J8"/>
    <mergeCell ref="K7:K8"/>
    <mergeCell ref="L7:L8"/>
    <mergeCell ref="D7:E8"/>
    <mergeCell ref="C1:Q1"/>
    <mergeCell ref="C2:N2"/>
    <mergeCell ref="C3:Q3"/>
    <mergeCell ref="F7:I7"/>
    <mergeCell ref="M7:Q7"/>
  </mergeCells>
  <printOptions horizontalCentered="1"/>
  <pageMargins left="0.196850393700787" right="0.196850393700787" top="0.27559055118110198" bottom="0.27559055118110198" header="0.90551181102362199" footer="0.511811023622047"/>
  <pageSetup scale="47" firstPageNumber="0" orientation="landscape" useFirstPageNumber="1"/>
  <headerFooter>
    <oddFooter>&amp;RPágina &amp;N de &amp;P</oddFooter>
  </headerFooter>
  <ignoredErrors>
    <ignoredError sqref="I18 I19:I23 I26 I15:I17 I2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1"/>
  <sheetViews>
    <sheetView zoomScaleSheetLayoutView="130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180" t="s">
        <v>0</v>
      </c>
      <c r="B2" s="180"/>
      <c r="C2" s="180"/>
      <c r="D2" s="180"/>
    </row>
    <row r="3" spans="1:4" ht="18">
      <c r="A3" s="3"/>
      <c r="B3" s="2"/>
      <c r="C3" s="2"/>
      <c r="D3" s="3"/>
    </row>
    <row r="4" spans="1:4" ht="15" customHeight="1">
      <c r="A4" s="181" t="s">
        <v>1</v>
      </c>
      <c r="B4" s="181"/>
      <c r="C4" s="181"/>
      <c r="D4" s="181" t="s">
        <v>2</v>
      </c>
    </row>
    <row r="5" spans="1:4" ht="16.5" customHeight="1">
      <c r="A5" s="4" t="s">
        <v>3</v>
      </c>
      <c r="B5" s="181" t="s">
        <v>4</v>
      </c>
      <c r="C5" s="181"/>
      <c r="D5" s="181"/>
    </row>
    <row r="6" spans="1:4" ht="150">
      <c r="A6" s="66" t="s">
        <v>33</v>
      </c>
      <c r="B6" s="191" t="s">
        <v>57</v>
      </c>
      <c r="C6" s="192"/>
      <c r="D6" s="67" t="s">
        <v>58</v>
      </c>
    </row>
    <row r="8" spans="1:4">
      <c r="B8" s="68"/>
    </row>
    <row r="9" spans="1:4">
      <c r="B9" s="68"/>
      <c r="D9" s="68"/>
    </row>
    <row r="10" spans="1:4">
      <c r="B10" s="68"/>
    </row>
    <row r="11" spans="1:4">
      <c r="B11" s="68"/>
    </row>
  </sheetData>
  <mergeCells count="5">
    <mergeCell ref="A2:D2"/>
    <mergeCell ref="A4:C4"/>
    <mergeCell ref="B5:C5"/>
    <mergeCell ref="B6:C6"/>
    <mergeCell ref="D4:D5"/>
  </mergeCells>
  <pageMargins left="0.7" right="0.7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1"/>
  <sheetViews>
    <sheetView tabSelected="1" topLeftCell="A25" zoomScale="70" zoomScaleNormal="70" zoomScaleSheetLayoutView="110" workbookViewId="0">
      <selection activeCell="A56" sqref="A56"/>
    </sheetView>
  </sheetViews>
  <sheetFormatPr baseColWidth="10" defaultColWidth="11.42578125" defaultRowHeight="12.75"/>
  <cols>
    <col min="1" max="1" width="60.7109375" style="11" customWidth="1"/>
    <col min="2" max="2" width="1.7109375" style="11" customWidth="1"/>
    <col min="3" max="3" width="13.28515625" style="12" customWidth="1"/>
    <col min="4" max="5" width="11.85546875" style="13" customWidth="1"/>
    <col min="6" max="6" width="11.7109375" style="14" customWidth="1"/>
    <col min="7" max="7" width="11.7109375" style="15" customWidth="1"/>
    <col min="8" max="8" width="16.7109375" style="16" customWidth="1"/>
    <col min="9" max="9" width="16.7109375" style="17" customWidth="1"/>
    <col min="10" max="10" width="17.28515625" style="17" customWidth="1"/>
    <col min="11" max="12" width="16.7109375" style="18" customWidth="1"/>
    <col min="13" max="15" width="10.7109375" style="19" customWidth="1"/>
    <col min="16" max="16" width="11.42578125" style="11"/>
    <col min="17" max="19" width="15.85546875" style="11" customWidth="1"/>
    <col min="20" max="16384" width="11.42578125" style="11"/>
  </cols>
  <sheetData>
    <row r="1" spans="1:18" ht="15" customHeight="1">
      <c r="A1" s="195" t="s">
        <v>106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8" ht="12.75" customHeight="1">
      <c r="A2" s="20"/>
      <c r="B2" s="20"/>
      <c r="C2" s="21"/>
      <c r="D2" s="22"/>
      <c r="E2" s="22"/>
      <c r="F2" s="23"/>
      <c r="G2" s="23"/>
      <c r="H2" s="39"/>
      <c r="I2" s="20"/>
      <c r="J2" s="20"/>
      <c r="K2" s="53"/>
      <c r="L2" s="53"/>
    </row>
    <row r="3" spans="1:18" ht="15" customHeight="1">
      <c r="A3" s="196" t="s">
        <v>119</v>
      </c>
      <c r="B3" s="24"/>
      <c r="E3" s="25"/>
      <c r="G3" s="54"/>
      <c r="H3" s="55"/>
      <c r="I3" s="55"/>
      <c r="J3" s="55"/>
      <c r="L3" s="56"/>
    </row>
    <row r="4" spans="1:18" ht="12.75" customHeight="1">
      <c r="A4" s="26"/>
      <c r="B4" s="26"/>
      <c r="H4" s="57"/>
      <c r="I4" s="58"/>
      <c r="J4" s="58"/>
    </row>
    <row r="5" spans="1:18" ht="22.5" customHeight="1">
      <c r="A5" s="197" t="s">
        <v>13</v>
      </c>
      <c r="B5" s="198" t="s">
        <v>14</v>
      </c>
      <c r="C5" s="198"/>
      <c r="D5" s="198" t="s">
        <v>15</v>
      </c>
      <c r="E5" s="198"/>
      <c r="F5" s="198"/>
      <c r="G5" s="198"/>
      <c r="H5" s="194" t="s">
        <v>116</v>
      </c>
      <c r="I5" s="194" t="s">
        <v>117</v>
      </c>
      <c r="J5" s="194" t="s">
        <v>118</v>
      </c>
      <c r="K5" s="198" t="s">
        <v>19</v>
      </c>
      <c r="L5" s="198"/>
      <c r="M5" s="198"/>
      <c r="N5" s="198"/>
      <c r="O5" s="199"/>
    </row>
    <row r="6" spans="1:18" ht="24" customHeight="1" thickBot="1">
      <c r="A6" s="200" t="s">
        <v>20</v>
      </c>
      <c r="B6" s="201"/>
      <c r="C6" s="201"/>
      <c r="D6" s="202" t="s">
        <v>21</v>
      </c>
      <c r="E6" s="202" t="s">
        <v>114</v>
      </c>
      <c r="F6" s="203" t="s">
        <v>23</v>
      </c>
      <c r="G6" s="203" t="s">
        <v>115</v>
      </c>
      <c r="H6" s="204"/>
      <c r="I6" s="204"/>
      <c r="J6" s="204"/>
      <c r="K6" s="203" t="s">
        <v>25</v>
      </c>
      <c r="L6" s="203" t="s">
        <v>26</v>
      </c>
      <c r="M6" s="203" t="s">
        <v>27</v>
      </c>
      <c r="N6" s="203" t="s">
        <v>28</v>
      </c>
      <c r="O6" s="205" t="s">
        <v>29</v>
      </c>
    </row>
    <row r="7" spans="1:18" s="5" customFormat="1" ht="21.75" customHeight="1">
      <c r="A7" s="206" t="s">
        <v>59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</row>
    <row r="8" spans="1:18" s="6" customFormat="1" ht="21.75" customHeight="1">
      <c r="A8" s="207" t="s">
        <v>110</v>
      </c>
      <c r="B8" s="208"/>
      <c r="C8" s="209"/>
      <c r="D8" s="210"/>
      <c r="E8" s="210"/>
      <c r="F8" s="211"/>
      <c r="G8" s="211"/>
      <c r="H8" s="212">
        <f>SUM(H39,H12,H15,H17,H21,H32,H35,H23,H26,H29,H56,H48,H51)</f>
        <v>6680629135.9100008</v>
      </c>
      <c r="I8" s="212">
        <f>SUM(I39,I12,I15,I17,I21,I32,I35,I23,I26,I29,I56,I48,I51)</f>
        <v>6680629135.9099998</v>
      </c>
      <c r="J8" s="212">
        <f>SUM(J39,J12,J15,J17,J21,J32,J35,J23,J26,J29,J56,J48,J51)</f>
        <v>1196745181.22</v>
      </c>
      <c r="K8" s="213"/>
      <c r="L8" s="214"/>
      <c r="M8" s="215"/>
      <c r="N8" s="215"/>
      <c r="O8" s="215"/>
    </row>
    <row r="9" spans="1:18" s="7" customFormat="1" ht="12.75" customHeight="1">
      <c r="A9" s="41"/>
      <c r="B9" s="41"/>
      <c r="C9" s="21"/>
      <c r="D9" s="22"/>
      <c r="E9" s="22"/>
      <c r="F9" s="42"/>
      <c r="G9" s="42"/>
      <c r="H9" s="109"/>
      <c r="I9" s="110"/>
      <c r="J9" s="110"/>
      <c r="K9" s="53"/>
      <c r="L9" s="111"/>
      <c r="M9" s="61"/>
      <c r="N9" s="61"/>
      <c r="O9" s="61"/>
    </row>
    <row r="10" spans="1:18" s="8" customFormat="1" ht="15.75">
      <c r="A10" s="130" t="s">
        <v>111</v>
      </c>
      <c r="B10" s="113"/>
      <c r="C10" s="12"/>
      <c r="D10" s="114"/>
      <c r="E10" s="114"/>
      <c r="F10" s="114"/>
      <c r="G10" s="115"/>
      <c r="H10" s="116"/>
      <c r="I10" s="117"/>
      <c r="J10" s="117"/>
      <c r="K10" s="118"/>
      <c r="L10" s="118"/>
      <c r="M10" s="119"/>
      <c r="N10" s="119"/>
      <c r="O10" s="119"/>
    </row>
    <row r="11" spans="1:18" s="8" customFormat="1" ht="15.75">
      <c r="A11" s="112"/>
      <c r="B11" s="113"/>
      <c r="C11" s="12"/>
      <c r="D11" s="114"/>
      <c r="E11" s="114"/>
      <c r="F11" s="114"/>
      <c r="G11" s="115"/>
      <c r="H11" s="116"/>
      <c r="I11" s="117"/>
      <c r="J11" s="117"/>
      <c r="K11" s="118"/>
      <c r="L11" s="118"/>
      <c r="M11" s="119"/>
      <c r="N11" s="119"/>
      <c r="O11" s="119"/>
    </row>
    <row r="12" spans="1:18" s="7" customFormat="1">
      <c r="A12" s="131" t="s">
        <v>62</v>
      </c>
      <c r="B12" s="121"/>
      <c r="C12" s="132"/>
      <c r="D12" s="133"/>
      <c r="E12" s="133"/>
      <c r="F12" s="134"/>
      <c r="G12" s="134"/>
      <c r="H12" s="125">
        <v>4411426297.29</v>
      </c>
      <c r="I12" s="125">
        <v>4411426297.29</v>
      </c>
      <c r="J12" s="125">
        <v>837332437.40999997</v>
      </c>
      <c r="K12" s="127" t="s">
        <v>35</v>
      </c>
      <c r="L12" s="127" t="s">
        <v>35</v>
      </c>
      <c r="M12" s="126">
        <v>7140</v>
      </c>
      <c r="N12" s="126">
        <v>4426</v>
      </c>
      <c r="O12" s="126">
        <f>SUM(M12:N12)</f>
        <v>11566</v>
      </c>
      <c r="P12" s="135"/>
      <c r="Q12" s="136"/>
    </row>
    <row r="13" spans="1:18" s="7" customFormat="1">
      <c r="A13" s="120" t="s">
        <v>63</v>
      </c>
      <c r="B13" s="121"/>
      <c r="C13" s="39" t="s">
        <v>64</v>
      </c>
      <c r="D13" s="122">
        <v>139646</v>
      </c>
      <c r="E13" s="122">
        <v>139646</v>
      </c>
      <c r="F13" s="134">
        <v>34506</v>
      </c>
      <c r="G13" s="134">
        <f>SUM(F13)/E13*100</f>
        <v>24.709622903627746</v>
      </c>
      <c r="H13" s="125"/>
      <c r="I13" s="125"/>
      <c r="J13" s="125"/>
      <c r="K13" s="127"/>
      <c r="L13" s="127"/>
      <c r="M13" s="137"/>
      <c r="N13" s="137"/>
      <c r="O13" s="137"/>
      <c r="Q13" s="136"/>
    </row>
    <row r="14" spans="1:18" s="7" customFormat="1">
      <c r="A14" s="120" t="s">
        <v>65</v>
      </c>
      <c r="B14" s="121"/>
      <c r="C14" s="39" t="s">
        <v>45</v>
      </c>
      <c r="D14" s="122">
        <v>450</v>
      </c>
      <c r="E14" s="122">
        <v>450</v>
      </c>
      <c r="F14" s="123">
        <v>220</v>
      </c>
      <c r="G14" s="123">
        <f>SUM(F14)/E14*100</f>
        <v>48.888888888888886</v>
      </c>
      <c r="H14" s="125"/>
      <c r="I14" s="125"/>
      <c r="J14" s="125"/>
      <c r="K14" s="127"/>
      <c r="L14" s="127"/>
      <c r="M14" s="138"/>
      <c r="N14" s="138"/>
      <c r="O14" s="138"/>
      <c r="Q14" s="139"/>
    </row>
    <row r="15" spans="1:18" s="7" customFormat="1">
      <c r="A15" s="131" t="s">
        <v>66</v>
      </c>
      <c r="B15" s="121"/>
      <c r="C15" s="132"/>
      <c r="D15" s="140"/>
      <c r="E15" s="122"/>
      <c r="F15" s="140"/>
      <c r="G15" s="123"/>
      <c r="H15" s="125">
        <v>3341203.46</v>
      </c>
      <c r="I15" s="125">
        <v>3341203.46</v>
      </c>
      <c r="J15" s="125">
        <v>438963.94</v>
      </c>
      <c r="K15" s="127" t="s">
        <v>35</v>
      </c>
      <c r="L15" s="127" t="s">
        <v>35</v>
      </c>
      <c r="M15" s="126">
        <v>33</v>
      </c>
      <c r="N15" s="126">
        <v>2</v>
      </c>
      <c r="O15" s="126">
        <f>SUM(M15:N15)</f>
        <v>35</v>
      </c>
    </row>
    <row r="16" spans="1:18" s="7" customFormat="1">
      <c r="A16" s="120" t="s">
        <v>67</v>
      </c>
      <c r="B16" s="121"/>
      <c r="C16" s="39" t="s">
        <v>64</v>
      </c>
      <c r="D16" s="122">
        <v>444</v>
      </c>
      <c r="E16" s="122">
        <v>444</v>
      </c>
      <c r="F16" s="123">
        <v>107</v>
      </c>
      <c r="G16" s="134">
        <f>SUM(F16)/E16*100</f>
        <v>24.099099099099099</v>
      </c>
      <c r="H16" s="125"/>
      <c r="I16" s="125"/>
      <c r="J16" s="125"/>
      <c r="K16" s="127"/>
      <c r="L16" s="127"/>
      <c r="M16" s="126"/>
      <c r="N16" s="126"/>
      <c r="O16" s="126"/>
      <c r="Q16" s="136"/>
      <c r="R16" s="136"/>
    </row>
    <row r="17" spans="1:19" s="7" customFormat="1">
      <c r="A17" s="131" t="s">
        <v>68</v>
      </c>
      <c r="B17" s="121"/>
      <c r="C17" s="132"/>
      <c r="D17" s="122"/>
      <c r="E17" s="122"/>
      <c r="F17" s="122"/>
      <c r="G17" s="134"/>
      <c r="H17" s="125">
        <v>30609563.539999999</v>
      </c>
      <c r="I17" s="125">
        <v>30609563.539999999</v>
      </c>
      <c r="J17" s="125">
        <v>2872061.9</v>
      </c>
      <c r="K17" s="127" t="s">
        <v>35</v>
      </c>
      <c r="L17" s="127" t="s">
        <v>35</v>
      </c>
      <c r="M17" s="141">
        <v>5198</v>
      </c>
      <c r="N17" s="141">
        <v>3618</v>
      </c>
      <c r="O17" s="126">
        <f>SUM(M17:N17)</f>
        <v>8816</v>
      </c>
      <c r="Q17" s="136"/>
      <c r="R17" s="136"/>
    </row>
    <row r="18" spans="1:19" s="7" customFormat="1">
      <c r="A18" s="120" t="s">
        <v>69</v>
      </c>
      <c r="B18" s="121"/>
      <c r="C18" s="39" t="s">
        <v>64</v>
      </c>
      <c r="D18" s="122">
        <v>299</v>
      </c>
      <c r="E18" s="122">
        <v>299</v>
      </c>
      <c r="F18" s="123">
        <v>0</v>
      </c>
      <c r="G18" s="123">
        <f>SUM(F18)/E18*100</f>
        <v>0</v>
      </c>
      <c r="H18" s="125"/>
      <c r="I18" s="125"/>
      <c r="J18" s="125"/>
      <c r="K18" s="127"/>
      <c r="L18" s="127"/>
      <c r="M18" s="138"/>
      <c r="N18" s="138"/>
      <c r="O18" s="142"/>
    </row>
    <row r="19" spans="1:19" s="7" customFormat="1">
      <c r="A19" s="120" t="s">
        <v>70</v>
      </c>
      <c r="B19" s="121"/>
      <c r="C19" s="39" t="s">
        <v>64</v>
      </c>
      <c r="D19" s="122">
        <v>226</v>
      </c>
      <c r="E19" s="122">
        <v>226</v>
      </c>
      <c r="F19" s="123">
        <v>28</v>
      </c>
      <c r="G19" s="123">
        <f t="shared" ref="G19" si="0">SUM(F19)/E19*100</f>
        <v>12.389380530973451</v>
      </c>
      <c r="H19" s="125"/>
      <c r="I19" s="125"/>
      <c r="J19" s="125"/>
      <c r="K19" s="129"/>
      <c r="L19" s="127"/>
      <c r="M19" s="138"/>
      <c r="N19" s="138"/>
      <c r="O19" s="142"/>
      <c r="Q19" s="139"/>
      <c r="R19" s="136"/>
      <c r="S19" s="143"/>
    </row>
    <row r="20" spans="1:19" s="7" customFormat="1">
      <c r="A20" s="120" t="s">
        <v>71</v>
      </c>
      <c r="B20" s="121"/>
      <c r="C20" s="39" t="s">
        <v>72</v>
      </c>
      <c r="D20" s="122">
        <v>40000</v>
      </c>
      <c r="E20" s="122">
        <v>40000</v>
      </c>
      <c r="F20" s="123">
        <v>8788</v>
      </c>
      <c r="G20" s="123">
        <f t="shared" ref="G20" si="1">SUM(F20)/E20*100</f>
        <v>21.97</v>
      </c>
      <c r="H20" s="125"/>
      <c r="I20" s="125"/>
      <c r="J20" s="125"/>
      <c r="K20" s="129"/>
      <c r="L20" s="127"/>
      <c r="M20" s="138"/>
      <c r="N20" s="138"/>
      <c r="O20" s="126"/>
      <c r="Q20" s="144"/>
    </row>
    <row r="21" spans="1:19" s="7" customFormat="1">
      <c r="A21" s="131" t="s">
        <v>73</v>
      </c>
      <c r="B21" s="121"/>
      <c r="C21" s="132"/>
      <c r="D21" s="122"/>
      <c r="E21" s="122"/>
      <c r="F21" s="123"/>
      <c r="G21" s="134"/>
      <c r="H21" s="125">
        <v>2880000</v>
      </c>
      <c r="I21" s="125">
        <v>2880000</v>
      </c>
      <c r="J21" s="125">
        <v>412226.94</v>
      </c>
      <c r="K21" s="127" t="s">
        <v>35</v>
      </c>
      <c r="L21" s="127" t="s">
        <v>35</v>
      </c>
      <c r="M21" s="126">
        <v>7153</v>
      </c>
      <c r="N21" s="126">
        <v>4441</v>
      </c>
      <c r="O21" s="126">
        <f>SUM(M21:N21)</f>
        <v>11594</v>
      </c>
      <c r="P21" s="20"/>
      <c r="Q21" s="144"/>
    </row>
    <row r="22" spans="1:19" s="7" customFormat="1">
      <c r="A22" s="121" t="s">
        <v>74</v>
      </c>
      <c r="B22" s="121"/>
      <c r="C22" s="39" t="s">
        <v>75</v>
      </c>
      <c r="D22" s="122">
        <v>140171</v>
      </c>
      <c r="E22" s="122">
        <v>140171</v>
      </c>
      <c r="F22" s="123">
        <v>34534</v>
      </c>
      <c r="G22" s="123">
        <f t="shared" ref="G22" si="2">SUM(F22)/E22*100</f>
        <v>24.637050459795535</v>
      </c>
      <c r="H22" s="125"/>
      <c r="I22" s="125"/>
      <c r="J22" s="125"/>
      <c r="K22" s="127"/>
      <c r="L22" s="127"/>
      <c r="M22" s="138"/>
      <c r="N22" s="138"/>
      <c r="O22" s="126"/>
      <c r="Q22" s="144"/>
    </row>
    <row r="23" spans="1:19" s="7" customFormat="1">
      <c r="A23" s="145" t="s">
        <v>85</v>
      </c>
      <c r="B23" s="121"/>
      <c r="C23" s="132"/>
      <c r="D23" s="146"/>
      <c r="E23" s="122"/>
      <c r="F23" s="122"/>
      <c r="G23" s="134"/>
      <c r="H23" s="125">
        <v>10923807.960000001</v>
      </c>
      <c r="I23" s="125">
        <v>10878388.310000001</v>
      </c>
      <c r="J23" s="125">
        <v>1805400.07</v>
      </c>
      <c r="K23" s="193" t="s">
        <v>35</v>
      </c>
      <c r="L23" s="193" t="s">
        <v>35</v>
      </c>
      <c r="M23" s="126">
        <v>660</v>
      </c>
      <c r="N23" s="126">
        <v>475</v>
      </c>
      <c r="O23" s="126">
        <f t="shared" ref="O23" si="3">SUM(M23:N23)</f>
        <v>1135</v>
      </c>
    </row>
    <row r="24" spans="1:19" s="7" customFormat="1">
      <c r="A24" s="147" t="s">
        <v>86</v>
      </c>
      <c r="B24" s="148"/>
      <c r="C24" s="39" t="s">
        <v>64</v>
      </c>
      <c r="D24" s="122">
        <v>696</v>
      </c>
      <c r="E24" s="122">
        <v>696</v>
      </c>
      <c r="F24" s="123">
        <v>75</v>
      </c>
      <c r="G24" s="134">
        <f>SUM(F24)/E24*100</f>
        <v>10.775862068965516</v>
      </c>
      <c r="H24" s="125"/>
      <c r="I24" s="125"/>
      <c r="J24" s="125"/>
      <c r="K24" s="193"/>
      <c r="L24" s="193"/>
      <c r="M24" s="149"/>
      <c r="N24" s="149"/>
      <c r="O24" s="126"/>
    </row>
    <row r="25" spans="1:19" s="7" customFormat="1">
      <c r="A25" s="120" t="s">
        <v>87</v>
      </c>
      <c r="B25" s="121"/>
      <c r="C25" s="39" t="s">
        <v>45</v>
      </c>
      <c r="D25" s="122">
        <v>4520</v>
      </c>
      <c r="E25" s="122">
        <v>4520</v>
      </c>
      <c r="F25" s="123">
        <v>1135</v>
      </c>
      <c r="G25" s="134">
        <f t="shared" ref="G25:G28" si="4">SUM(F25)/E25*100</f>
        <v>25.110619469026545</v>
      </c>
      <c r="H25" s="125"/>
      <c r="I25" s="125"/>
      <c r="J25" s="125"/>
      <c r="K25" s="129"/>
      <c r="L25" s="127"/>
      <c r="M25" s="149"/>
      <c r="N25" s="149"/>
      <c r="O25" s="126"/>
    </row>
    <row r="26" spans="1:19" s="7" customFormat="1">
      <c r="A26" s="145" t="s">
        <v>88</v>
      </c>
      <c r="B26" s="121"/>
      <c r="C26" s="132"/>
      <c r="D26" s="146"/>
      <c r="E26" s="122"/>
      <c r="F26" s="122"/>
      <c r="G26" s="134"/>
      <c r="H26" s="125">
        <v>386805000</v>
      </c>
      <c r="I26" s="125">
        <v>386805000</v>
      </c>
      <c r="J26" s="150">
        <v>65309000</v>
      </c>
      <c r="K26" s="127" t="s">
        <v>35</v>
      </c>
      <c r="L26" s="127" t="s">
        <v>35</v>
      </c>
      <c r="M26" s="126">
        <f>325+335</f>
        <v>660</v>
      </c>
      <c r="N26" s="126">
        <f>242+233</f>
        <v>475</v>
      </c>
      <c r="O26" s="126">
        <f t="shared" ref="O26" si="5">SUM(M26:N26)</f>
        <v>1135</v>
      </c>
    </row>
    <row r="27" spans="1:19" s="7" customFormat="1">
      <c r="A27" s="120" t="s">
        <v>89</v>
      </c>
      <c r="B27" s="121"/>
      <c r="C27" s="39" t="s">
        <v>90</v>
      </c>
      <c r="D27" s="122">
        <v>2777</v>
      </c>
      <c r="E27" s="122">
        <v>2777</v>
      </c>
      <c r="F27" s="123">
        <v>567</v>
      </c>
      <c r="G27" s="151">
        <f>SUM(F27)/E27*100</f>
        <v>20.417716960749011</v>
      </c>
      <c r="H27" s="125"/>
      <c r="I27" s="125"/>
      <c r="J27" s="125"/>
      <c r="K27" s="127"/>
      <c r="L27" s="127"/>
      <c r="M27" s="149"/>
      <c r="N27" s="149"/>
      <c r="O27" s="126"/>
    </row>
    <row r="28" spans="1:19" s="7" customFormat="1" ht="12.75" customHeight="1">
      <c r="A28" s="220" t="s">
        <v>91</v>
      </c>
      <c r="B28" s="121"/>
      <c r="C28" s="39" t="s">
        <v>90</v>
      </c>
      <c r="D28" s="122">
        <v>1698</v>
      </c>
      <c r="E28" s="122">
        <v>1698</v>
      </c>
      <c r="F28" s="123">
        <v>568</v>
      </c>
      <c r="G28" s="151">
        <f t="shared" si="4"/>
        <v>33.451118963486451</v>
      </c>
      <c r="H28" s="125"/>
      <c r="I28" s="125"/>
      <c r="J28" s="125"/>
      <c r="K28" s="129"/>
      <c r="L28" s="127"/>
      <c r="M28" s="149"/>
      <c r="N28" s="149"/>
      <c r="O28" s="126"/>
    </row>
    <row r="29" spans="1:19" s="7" customFormat="1">
      <c r="A29" s="145" t="s">
        <v>92</v>
      </c>
      <c r="B29" s="121"/>
      <c r="C29" s="132"/>
      <c r="D29" s="146"/>
      <c r="E29" s="146"/>
      <c r="F29" s="146"/>
      <c r="G29" s="152"/>
      <c r="H29" s="125">
        <v>45000000</v>
      </c>
      <c r="I29" s="125">
        <v>45000000</v>
      </c>
      <c r="J29" s="125">
        <v>0</v>
      </c>
      <c r="K29" s="127" t="s">
        <v>35</v>
      </c>
      <c r="L29" s="127" t="s">
        <v>35</v>
      </c>
      <c r="M29" s="39">
        <v>0</v>
      </c>
      <c r="N29" s="39">
        <v>0</v>
      </c>
      <c r="O29" s="39">
        <v>0</v>
      </c>
    </row>
    <row r="30" spans="1:19" s="7" customFormat="1" ht="12.75" customHeight="1">
      <c r="A30" s="220" t="s">
        <v>93</v>
      </c>
      <c r="B30" s="121"/>
      <c r="C30" s="39" t="s">
        <v>90</v>
      </c>
      <c r="D30" s="122">
        <v>30</v>
      </c>
      <c r="E30" s="122">
        <v>30</v>
      </c>
      <c r="F30" s="123">
        <v>0</v>
      </c>
      <c r="G30" s="123">
        <f>SUM(F30)/E30*100</f>
        <v>0</v>
      </c>
      <c r="H30" s="124"/>
      <c r="I30" s="124"/>
      <c r="J30" s="125"/>
      <c r="K30" s="127"/>
      <c r="L30" s="127"/>
      <c r="M30" s="126"/>
      <c r="N30" s="126"/>
      <c r="O30" s="126"/>
    </row>
    <row r="31" spans="1:19" s="7" customFormat="1">
      <c r="A31" s="120" t="s">
        <v>94</v>
      </c>
      <c r="B31" s="121"/>
      <c r="C31" s="39" t="s">
        <v>90</v>
      </c>
      <c r="D31" s="122">
        <v>15</v>
      </c>
      <c r="E31" s="122">
        <v>15</v>
      </c>
      <c r="F31" s="123">
        <v>0</v>
      </c>
      <c r="G31" s="123">
        <f>SUM(F31)/E31*100</f>
        <v>0</v>
      </c>
      <c r="H31" s="124"/>
      <c r="I31" s="124"/>
      <c r="J31" s="125"/>
      <c r="K31" s="127"/>
      <c r="L31" s="127"/>
      <c r="M31" s="126"/>
      <c r="N31" s="126"/>
      <c r="O31" s="126"/>
    </row>
    <row r="32" spans="1:19" s="7" customFormat="1">
      <c r="A32" s="131" t="s">
        <v>76</v>
      </c>
      <c r="B32" s="121"/>
      <c r="C32" s="132"/>
      <c r="D32" s="133"/>
      <c r="E32" s="122"/>
      <c r="F32" s="134"/>
      <c r="G32" s="134"/>
      <c r="H32" s="125">
        <v>16935073.02</v>
      </c>
      <c r="I32" s="125">
        <v>16966631.419999998</v>
      </c>
      <c r="J32" s="125">
        <v>2394306.41</v>
      </c>
      <c r="K32" s="127" t="s">
        <v>35</v>
      </c>
      <c r="L32" s="127" t="s">
        <v>35</v>
      </c>
      <c r="M32" s="137">
        <v>1108</v>
      </c>
      <c r="N32" s="137">
        <v>549</v>
      </c>
      <c r="O32" s="126">
        <f t="shared" ref="O32" si="6">SUM(M32:N32)</f>
        <v>1657</v>
      </c>
      <c r="Q32" s="144"/>
    </row>
    <row r="33" spans="1:18" s="7" customFormat="1">
      <c r="A33" s="120" t="s">
        <v>77</v>
      </c>
      <c r="B33" s="121"/>
      <c r="C33" s="39" t="s">
        <v>78</v>
      </c>
      <c r="D33" s="122">
        <v>29099</v>
      </c>
      <c r="E33" s="122">
        <v>29099</v>
      </c>
      <c r="F33" s="134">
        <v>6538</v>
      </c>
      <c r="G33" s="134">
        <f t="shared" ref="G33:G34" si="7">SUM(F33)/E33*100</f>
        <v>22.468126052441665</v>
      </c>
      <c r="H33" s="125"/>
      <c r="I33" s="125"/>
      <c r="J33" s="125"/>
      <c r="K33" s="128"/>
      <c r="L33" s="128"/>
      <c r="M33" s="138"/>
      <c r="N33" s="138"/>
      <c r="O33" s="126"/>
      <c r="Q33" s="144"/>
    </row>
    <row r="34" spans="1:18" s="7" customFormat="1">
      <c r="A34" s="121" t="s">
        <v>79</v>
      </c>
      <c r="B34" s="121"/>
      <c r="C34" s="132" t="s">
        <v>47</v>
      </c>
      <c r="D34" s="122">
        <v>5</v>
      </c>
      <c r="E34" s="122">
        <v>5</v>
      </c>
      <c r="F34" s="123">
        <v>0</v>
      </c>
      <c r="G34" s="123">
        <f t="shared" si="7"/>
        <v>0</v>
      </c>
      <c r="H34" s="125"/>
      <c r="I34" s="125"/>
      <c r="J34" s="125"/>
      <c r="K34" s="129"/>
      <c r="L34" s="127"/>
      <c r="M34" s="138"/>
      <c r="N34" s="138"/>
      <c r="O34" s="126"/>
    </row>
    <row r="35" spans="1:18" s="7" customFormat="1">
      <c r="A35" s="145" t="s">
        <v>80</v>
      </c>
      <c r="B35" s="121"/>
      <c r="C35" s="39"/>
      <c r="D35" s="122"/>
      <c r="E35" s="122"/>
      <c r="F35" s="123"/>
      <c r="G35" s="123"/>
      <c r="H35" s="125">
        <v>12134355.380000001</v>
      </c>
      <c r="I35" s="125">
        <v>12148216.630000001</v>
      </c>
      <c r="J35" s="125">
        <v>2087697.69</v>
      </c>
      <c r="K35" s="127" t="s">
        <v>35</v>
      </c>
      <c r="L35" s="127" t="s">
        <v>35</v>
      </c>
      <c r="M35" s="141">
        <v>2506</v>
      </c>
      <c r="N35" s="141">
        <v>871</v>
      </c>
      <c r="O35" s="126">
        <f t="shared" ref="O35" si="8">SUM(M35:N35)</f>
        <v>3377</v>
      </c>
    </row>
    <row r="36" spans="1:18" s="7" customFormat="1">
      <c r="A36" s="120" t="s">
        <v>81</v>
      </c>
      <c r="B36" s="121"/>
      <c r="C36" s="39" t="s">
        <v>82</v>
      </c>
      <c r="D36" s="122">
        <v>3120</v>
      </c>
      <c r="E36" s="122">
        <v>3120</v>
      </c>
      <c r="F36" s="123">
        <v>704</v>
      </c>
      <c r="G36" s="134">
        <f>SUM(F36)/E36*100</f>
        <v>22.564102564102566</v>
      </c>
      <c r="H36" s="125"/>
      <c r="I36" s="125"/>
      <c r="J36" s="125"/>
      <c r="K36" s="128"/>
      <c r="L36" s="128"/>
      <c r="M36" s="149"/>
      <c r="N36" s="149"/>
      <c r="O36" s="126"/>
    </row>
    <row r="37" spans="1:18" s="7" customFormat="1">
      <c r="A37" s="120" t="s">
        <v>83</v>
      </c>
      <c r="B37" s="121"/>
      <c r="C37" s="39" t="s">
        <v>37</v>
      </c>
      <c r="D37" s="122">
        <v>10440</v>
      </c>
      <c r="E37" s="122">
        <v>10440</v>
      </c>
      <c r="F37" s="123">
        <v>3083</v>
      </c>
      <c r="G37" s="134">
        <f t="shared" ref="G37:G38" si="9">SUM(F37)/E37*100</f>
        <v>29.530651340996165</v>
      </c>
      <c r="H37" s="125"/>
      <c r="I37" s="125"/>
      <c r="J37" s="125"/>
      <c r="K37" s="129"/>
      <c r="L37" s="127"/>
      <c r="M37" s="149"/>
      <c r="N37" s="149"/>
      <c r="O37" s="126"/>
    </row>
    <row r="38" spans="1:18" s="7" customFormat="1">
      <c r="A38" s="120" t="s">
        <v>84</v>
      </c>
      <c r="B38" s="121"/>
      <c r="C38" s="39" t="s">
        <v>78</v>
      </c>
      <c r="D38" s="122">
        <v>5484</v>
      </c>
      <c r="E38" s="122">
        <v>5484</v>
      </c>
      <c r="F38" s="123">
        <v>818</v>
      </c>
      <c r="G38" s="134">
        <f t="shared" si="9"/>
        <v>14.916119620714808</v>
      </c>
      <c r="H38" s="125"/>
      <c r="I38" s="125"/>
      <c r="J38" s="125"/>
      <c r="K38" s="129"/>
      <c r="L38" s="127"/>
      <c r="M38" s="126"/>
      <c r="N38" s="149"/>
      <c r="O38" s="126"/>
    </row>
    <row r="39" spans="1:18" s="7" customFormat="1">
      <c r="A39" s="176" t="s">
        <v>34</v>
      </c>
      <c r="B39" s="177"/>
      <c r="C39" s="132"/>
      <c r="D39" s="178"/>
      <c r="E39" s="178"/>
      <c r="F39" s="178"/>
      <c r="G39" s="134"/>
      <c r="H39" s="125">
        <v>188106911.08000001</v>
      </c>
      <c r="I39" s="125">
        <v>188109742.90000001</v>
      </c>
      <c r="J39" s="151">
        <v>20827839.800000001</v>
      </c>
      <c r="K39" s="179" t="s">
        <v>35</v>
      </c>
      <c r="L39" s="179" t="s">
        <v>35</v>
      </c>
      <c r="M39" s="126">
        <v>50396</v>
      </c>
      <c r="N39" s="126">
        <v>34829</v>
      </c>
      <c r="O39" s="126">
        <f>SUM(M39:N39)</f>
        <v>85225</v>
      </c>
    </row>
    <row r="40" spans="1:18" s="7" customFormat="1">
      <c r="A40" s="121" t="s">
        <v>36</v>
      </c>
      <c r="B40" s="121"/>
      <c r="C40" s="132" t="s">
        <v>37</v>
      </c>
      <c r="D40" s="133">
        <v>4</v>
      </c>
      <c r="E40" s="133">
        <v>4</v>
      </c>
      <c r="F40" s="134">
        <v>0</v>
      </c>
      <c r="G40" s="134">
        <f t="shared" ref="G40:G42" si="10">SUM(F40)/E40*100</f>
        <v>0</v>
      </c>
      <c r="H40" s="125"/>
      <c r="I40" s="150" t="s">
        <v>112</v>
      </c>
      <c r="J40" s="125"/>
      <c r="K40" s="128"/>
      <c r="L40" s="128"/>
      <c r="M40" s="126"/>
      <c r="N40" s="126"/>
      <c r="O40" s="126"/>
      <c r="P40" s="135"/>
      <c r="Q40" s="136"/>
    </row>
    <row r="41" spans="1:18" s="7" customFormat="1">
      <c r="A41" s="120" t="s">
        <v>38</v>
      </c>
      <c r="B41" s="121"/>
      <c r="C41" s="39" t="s">
        <v>39</v>
      </c>
      <c r="D41" s="122">
        <v>17</v>
      </c>
      <c r="E41" s="122">
        <v>17</v>
      </c>
      <c r="F41" s="134">
        <v>2</v>
      </c>
      <c r="G41" s="134">
        <f t="shared" si="10"/>
        <v>11.76470588235294</v>
      </c>
      <c r="H41" s="125"/>
      <c r="I41" s="175"/>
      <c r="J41" s="125"/>
      <c r="K41" s="127"/>
      <c r="L41" s="127"/>
      <c r="M41" s="126"/>
      <c r="N41" s="126"/>
      <c r="O41" s="126"/>
      <c r="Q41" s="136"/>
    </row>
    <row r="42" spans="1:18" s="7" customFormat="1">
      <c r="A42" s="120" t="s">
        <v>40</v>
      </c>
      <c r="B42" s="121"/>
      <c r="C42" s="39" t="s">
        <v>41</v>
      </c>
      <c r="D42" s="122">
        <v>450</v>
      </c>
      <c r="E42" s="122">
        <v>450</v>
      </c>
      <c r="F42" s="123">
        <v>0</v>
      </c>
      <c r="G42" s="134">
        <f t="shared" si="10"/>
        <v>0</v>
      </c>
      <c r="H42" s="125"/>
      <c r="I42" s="125"/>
      <c r="J42" s="125"/>
      <c r="K42" s="127"/>
      <c r="L42" s="127"/>
      <c r="M42" s="126"/>
      <c r="N42" s="126"/>
      <c r="O42" s="126"/>
      <c r="Q42" s="139"/>
    </row>
    <row r="43" spans="1:18" s="7" customFormat="1">
      <c r="A43" s="121" t="s">
        <v>53</v>
      </c>
      <c r="B43" s="121"/>
      <c r="C43" s="132" t="s">
        <v>49</v>
      </c>
      <c r="D43" s="122">
        <v>580</v>
      </c>
      <c r="E43" s="122">
        <v>580</v>
      </c>
      <c r="F43" s="123">
        <v>0</v>
      </c>
      <c r="G43" s="134">
        <f t="shared" ref="G43:G47" si="11">SUM(F43)/E43*100</f>
        <v>0</v>
      </c>
      <c r="H43" s="125"/>
      <c r="I43" s="125"/>
      <c r="J43" s="150" t="s">
        <v>113</v>
      </c>
      <c r="K43" s="127"/>
      <c r="L43" s="127"/>
      <c r="M43" s="126"/>
      <c r="N43" s="126"/>
      <c r="O43" s="126"/>
      <c r="P43" s="20"/>
    </row>
    <row r="44" spans="1:18" s="7" customFormat="1">
      <c r="A44" s="147" t="s">
        <v>60</v>
      </c>
      <c r="B44" s="121"/>
      <c r="C44" s="39" t="s">
        <v>49</v>
      </c>
      <c r="D44" s="122">
        <v>54</v>
      </c>
      <c r="E44" s="122">
        <v>54</v>
      </c>
      <c r="F44" s="123">
        <v>0</v>
      </c>
      <c r="G44" s="134">
        <f t="shared" si="11"/>
        <v>0</v>
      </c>
      <c r="H44" s="125"/>
      <c r="I44" s="125"/>
      <c r="J44" s="125"/>
      <c r="K44" s="129"/>
      <c r="L44" s="127"/>
      <c r="M44" s="126"/>
      <c r="N44" s="126"/>
      <c r="O44" s="126"/>
    </row>
    <row r="45" spans="1:18" s="7" customFormat="1">
      <c r="A45" s="120" t="s">
        <v>52</v>
      </c>
      <c r="B45" s="121"/>
      <c r="C45" s="39" t="s">
        <v>49</v>
      </c>
      <c r="D45" s="122">
        <v>42</v>
      </c>
      <c r="E45" s="122">
        <v>42</v>
      </c>
      <c r="F45" s="123">
        <v>10</v>
      </c>
      <c r="G45" s="134">
        <f t="shared" si="11"/>
        <v>23.809523809523807</v>
      </c>
      <c r="H45" s="125"/>
      <c r="I45" s="125"/>
      <c r="J45" s="125"/>
      <c r="K45" s="129"/>
      <c r="L45" s="127"/>
      <c r="M45" s="126"/>
      <c r="N45" s="126"/>
      <c r="O45" s="126"/>
    </row>
    <row r="46" spans="1:18" s="7" customFormat="1">
      <c r="A46" s="121" t="s">
        <v>55</v>
      </c>
      <c r="B46" s="121"/>
      <c r="C46" s="132" t="s">
        <v>47</v>
      </c>
      <c r="D46" s="133">
        <v>236</v>
      </c>
      <c r="E46" s="122">
        <v>236</v>
      </c>
      <c r="F46" s="134">
        <v>0</v>
      </c>
      <c r="G46" s="134">
        <f t="shared" si="11"/>
        <v>0</v>
      </c>
      <c r="H46" s="125"/>
      <c r="I46" s="125"/>
      <c r="J46" s="125"/>
      <c r="K46" s="127"/>
      <c r="L46" s="127"/>
      <c r="M46" s="126"/>
      <c r="N46" s="126"/>
      <c r="O46" s="126"/>
    </row>
    <row r="47" spans="1:18" s="7" customFormat="1">
      <c r="A47" s="121" t="s">
        <v>61</v>
      </c>
      <c r="B47" s="121"/>
      <c r="C47" s="132" t="s">
        <v>47</v>
      </c>
      <c r="D47" s="122">
        <v>197</v>
      </c>
      <c r="E47" s="122">
        <v>197</v>
      </c>
      <c r="F47" s="122">
        <v>0</v>
      </c>
      <c r="G47" s="134">
        <f t="shared" si="11"/>
        <v>0</v>
      </c>
      <c r="H47" s="125"/>
      <c r="I47" s="125"/>
      <c r="J47" s="125"/>
      <c r="K47" s="127"/>
      <c r="L47" s="127"/>
      <c r="M47" s="126"/>
      <c r="N47" s="126"/>
      <c r="O47" s="126"/>
      <c r="Q47" s="136"/>
      <c r="R47" s="136"/>
    </row>
    <row r="48" spans="1:18" s="7" customFormat="1">
      <c r="A48" s="153" t="s">
        <v>99</v>
      </c>
      <c r="B48" s="121"/>
      <c r="C48" s="132"/>
      <c r="D48" s="133"/>
      <c r="E48" s="154"/>
      <c r="F48" s="155"/>
      <c r="G48" s="155"/>
      <c r="H48" s="125">
        <v>1034535.88</v>
      </c>
      <c r="I48" s="125">
        <v>1034535.88</v>
      </c>
      <c r="J48" s="125">
        <v>0</v>
      </c>
      <c r="K48" s="129" t="s">
        <v>35</v>
      </c>
      <c r="L48" s="129" t="s">
        <v>35</v>
      </c>
      <c r="M48" s="126">
        <v>50396</v>
      </c>
      <c r="N48" s="126">
        <v>34829</v>
      </c>
      <c r="O48" s="126">
        <f>SUM(M48:N48)</f>
        <v>85225</v>
      </c>
    </row>
    <row r="49" spans="1:18" s="7" customFormat="1">
      <c r="A49" s="147" t="s">
        <v>100</v>
      </c>
      <c r="B49" s="121"/>
      <c r="C49" s="39" t="s">
        <v>96</v>
      </c>
      <c r="D49" s="122">
        <v>24263</v>
      </c>
      <c r="E49" s="122">
        <v>24263</v>
      </c>
      <c r="F49" s="123">
        <v>7520</v>
      </c>
      <c r="G49" s="123">
        <f t="shared" ref="G49:G50" si="12">SUM(F49)/E49*100</f>
        <v>30.993694102130814</v>
      </c>
      <c r="H49" s="124"/>
      <c r="I49" s="124"/>
      <c r="J49" s="125"/>
      <c r="K49" s="128"/>
      <c r="L49" s="128"/>
      <c r="M49" s="126"/>
      <c r="N49" s="126"/>
      <c r="O49" s="126"/>
    </row>
    <row r="50" spans="1:18" s="7" customFormat="1">
      <c r="A50" s="147" t="s">
        <v>101</v>
      </c>
      <c r="B50" s="121"/>
      <c r="C50" s="39" t="s">
        <v>96</v>
      </c>
      <c r="D50" s="122">
        <v>81680</v>
      </c>
      <c r="E50" s="122">
        <v>81680</v>
      </c>
      <c r="F50" s="123">
        <v>18559</v>
      </c>
      <c r="G50" s="123">
        <f t="shared" si="12"/>
        <v>22.721596474045054</v>
      </c>
      <c r="H50" s="124"/>
      <c r="I50" s="124"/>
      <c r="J50" s="125"/>
      <c r="K50" s="129"/>
      <c r="L50" s="129"/>
      <c r="M50" s="126"/>
      <c r="N50" s="126"/>
      <c r="O50" s="126"/>
    </row>
    <row r="51" spans="1:18" s="7" customFormat="1">
      <c r="A51" s="156" t="s">
        <v>107</v>
      </c>
      <c r="B51" s="121"/>
      <c r="C51" s="132"/>
      <c r="D51" s="133"/>
      <c r="E51" s="122"/>
      <c r="F51" s="152"/>
      <c r="G51" s="152"/>
      <c r="H51" s="125">
        <v>1571100288.3</v>
      </c>
      <c r="I51" s="125">
        <v>1571097456.48</v>
      </c>
      <c r="J51" s="125">
        <v>263250247.06</v>
      </c>
      <c r="K51" s="129" t="s">
        <v>35</v>
      </c>
      <c r="L51" s="129" t="s">
        <v>35</v>
      </c>
      <c r="M51" s="126">
        <v>50396</v>
      </c>
      <c r="N51" s="126">
        <v>34829</v>
      </c>
      <c r="O51" s="126">
        <f>SUM(M51:N51)</f>
        <v>85225</v>
      </c>
    </row>
    <row r="52" spans="1:18" s="7" customFormat="1">
      <c r="A52" s="157" t="s">
        <v>109</v>
      </c>
      <c r="B52" s="121"/>
      <c r="C52" s="39" t="s">
        <v>47</v>
      </c>
      <c r="D52" s="122">
        <v>695</v>
      </c>
      <c r="E52" s="122">
        <v>695</v>
      </c>
      <c r="F52" s="123">
        <v>0</v>
      </c>
      <c r="G52" s="123">
        <f t="shared" ref="G52:G54" si="13">SUM(F52)/E52*100</f>
        <v>0</v>
      </c>
      <c r="H52" s="125"/>
      <c r="I52" s="175"/>
      <c r="J52" s="125"/>
      <c r="K52" s="128"/>
      <c r="L52" s="128"/>
      <c r="M52" s="126"/>
      <c r="N52" s="126"/>
      <c r="O52" s="126"/>
    </row>
    <row r="53" spans="1:18" s="7" customFormat="1">
      <c r="A53" s="147" t="s">
        <v>102</v>
      </c>
      <c r="B53" s="121"/>
      <c r="C53" s="39" t="s">
        <v>82</v>
      </c>
      <c r="D53" s="122">
        <v>174044</v>
      </c>
      <c r="E53" s="122">
        <v>174044</v>
      </c>
      <c r="F53" s="123">
        <v>42743</v>
      </c>
      <c r="G53" s="123">
        <f t="shared" si="13"/>
        <v>24.558732274597229</v>
      </c>
      <c r="H53" s="125"/>
      <c r="I53" s="125"/>
      <c r="J53" s="125"/>
      <c r="K53" s="129"/>
      <c r="L53" s="129"/>
      <c r="M53" s="126"/>
      <c r="N53" s="126"/>
      <c r="O53" s="126"/>
      <c r="R53" s="158"/>
    </row>
    <row r="54" spans="1:18" s="7" customFormat="1">
      <c r="A54" s="147" t="s">
        <v>103</v>
      </c>
      <c r="B54" s="121"/>
      <c r="C54" s="39" t="s">
        <v>82</v>
      </c>
      <c r="D54" s="122">
        <v>79806</v>
      </c>
      <c r="E54" s="122">
        <v>79806</v>
      </c>
      <c r="F54" s="123">
        <v>14911</v>
      </c>
      <c r="G54" s="123">
        <f t="shared" si="13"/>
        <v>18.684058842693531</v>
      </c>
      <c r="H54" s="151"/>
      <c r="I54" s="151"/>
      <c r="J54" s="151"/>
      <c r="K54" s="129"/>
      <c r="L54" s="129"/>
      <c r="M54" s="126"/>
      <c r="N54" s="126"/>
      <c r="O54" s="126"/>
      <c r="R54" s="158"/>
    </row>
    <row r="55" spans="1:18" s="7" customFormat="1" ht="12.75" customHeight="1">
      <c r="A55" s="221" t="s">
        <v>104</v>
      </c>
      <c r="B55" s="121"/>
      <c r="C55" s="39" t="s">
        <v>105</v>
      </c>
      <c r="D55" s="122">
        <v>2000</v>
      </c>
      <c r="E55" s="122">
        <v>2000</v>
      </c>
      <c r="F55" s="123">
        <v>155</v>
      </c>
      <c r="G55" s="123">
        <f t="shared" ref="G55" si="14">SUM(F55)/E55*100</f>
        <v>7.75</v>
      </c>
      <c r="H55" s="151"/>
      <c r="I55" s="151"/>
      <c r="J55" s="151"/>
      <c r="K55" s="129"/>
      <c r="L55" s="129"/>
      <c r="M55" s="126"/>
      <c r="N55" s="126"/>
      <c r="O55" s="126"/>
      <c r="R55" s="158"/>
    </row>
    <row r="56" spans="1:18" s="20" customFormat="1" ht="25.5">
      <c r="A56" s="219" t="s">
        <v>108</v>
      </c>
      <c r="B56" s="159"/>
      <c r="D56" s="160"/>
      <c r="E56" s="160"/>
      <c r="F56" s="160"/>
      <c r="G56" s="123"/>
      <c r="H56" s="125">
        <v>332100</v>
      </c>
      <c r="I56" s="125">
        <v>332100</v>
      </c>
      <c r="J56" s="125">
        <v>15000</v>
      </c>
      <c r="K56" s="129" t="s">
        <v>35</v>
      </c>
      <c r="L56" s="129" t="s">
        <v>35</v>
      </c>
      <c r="M56" s="126">
        <v>50396</v>
      </c>
      <c r="N56" s="126">
        <v>34829</v>
      </c>
      <c r="O56" s="126">
        <f>SUM(M56:N56)</f>
        <v>85225</v>
      </c>
    </row>
    <row r="57" spans="1:18" s="20" customFormat="1">
      <c r="A57" s="20" t="s">
        <v>95</v>
      </c>
      <c r="B57" s="159"/>
      <c r="C57" s="39" t="s">
        <v>96</v>
      </c>
      <c r="D57" s="122">
        <v>360</v>
      </c>
      <c r="E57" s="122">
        <v>360</v>
      </c>
      <c r="F57" s="123">
        <v>50</v>
      </c>
      <c r="G57" s="123">
        <f>SUM(F57)/E57*100</f>
        <v>13.888888888888889</v>
      </c>
      <c r="H57" s="161"/>
      <c r="I57" s="162"/>
      <c r="J57" s="162"/>
      <c r="K57" s="111"/>
      <c r="L57" s="111"/>
      <c r="M57" s="126"/>
      <c r="N57" s="126"/>
      <c r="O57" s="126"/>
    </row>
    <row r="58" spans="1:18" s="20" customFormat="1">
      <c r="A58" s="163" t="s">
        <v>97</v>
      </c>
      <c r="B58" s="164"/>
      <c r="C58" s="165" t="s">
        <v>98</v>
      </c>
      <c r="D58" s="166">
        <v>36</v>
      </c>
      <c r="E58" s="166">
        <v>36</v>
      </c>
      <c r="F58" s="167">
        <v>1</v>
      </c>
      <c r="G58" s="167">
        <f t="shared" ref="G58" si="15">SUM(F58)/E58*100</f>
        <v>2.7777777777777777</v>
      </c>
      <c r="H58" s="168"/>
      <c r="I58" s="168"/>
      <c r="J58" s="168"/>
      <c r="K58" s="169"/>
      <c r="L58" s="169"/>
      <c r="M58" s="170"/>
      <c r="N58" s="170"/>
      <c r="O58" s="170"/>
    </row>
    <row r="59" spans="1:18" s="7" customFormat="1">
      <c r="A59" s="147"/>
      <c r="B59" s="121"/>
      <c r="C59" s="39"/>
      <c r="D59" s="122"/>
      <c r="E59" s="122"/>
      <c r="F59" s="123"/>
      <c r="G59" s="123"/>
      <c r="H59" s="151"/>
      <c r="I59" s="151"/>
      <c r="J59" s="151"/>
      <c r="K59" s="129"/>
      <c r="L59" s="129"/>
      <c r="M59" s="171"/>
      <c r="N59" s="171"/>
      <c r="O59" s="171"/>
    </row>
    <row r="60" spans="1:18" s="7" customFormat="1">
      <c r="A60" s="216"/>
      <c r="C60" s="21"/>
      <c r="D60" s="143"/>
      <c r="E60" s="143"/>
      <c r="F60" s="23"/>
      <c r="G60" s="172"/>
      <c r="H60" s="132"/>
      <c r="I60" s="173"/>
      <c r="J60" s="173"/>
      <c r="K60" s="53"/>
      <c r="L60" s="53"/>
      <c r="M60" s="174"/>
      <c r="N60" s="174"/>
      <c r="O60" s="174"/>
    </row>
    <row r="61" spans="1:18" s="7" customFormat="1">
      <c r="A61" s="216"/>
      <c r="C61" s="21"/>
      <c r="D61" s="143"/>
      <c r="E61" s="143"/>
      <c r="F61" s="134"/>
      <c r="G61" s="134"/>
      <c r="H61" s="132"/>
      <c r="I61" s="173"/>
      <c r="J61" s="173"/>
      <c r="K61" s="53"/>
      <c r="L61" s="53"/>
      <c r="M61" s="174"/>
      <c r="N61" s="174"/>
      <c r="O61" s="174"/>
    </row>
    <row r="62" spans="1:18">
      <c r="A62" s="217"/>
    </row>
    <row r="63" spans="1:18">
      <c r="A63" s="217"/>
    </row>
    <row r="64" spans="1:18">
      <c r="A64" s="218"/>
    </row>
    <row r="65" spans="1:1">
      <c r="A65" s="217"/>
    </row>
    <row r="66" spans="1:1">
      <c r="A66" s="218"/>
    </row>
    <row r="67" spans="1:1">
      <c r="A67" s="217"/>
    </row>
    <row r="68" spans="1:1">
      <c r="A68" s="217"/>
    </row>
    <row r="69" spans="1:1">
      <c r="A69" s="217"/>
    </row>
    <row r="70" spans="1:1">
      <c r="A70" s="217"/>
    </row>
    <row r="71" spans="1:1">
      <c r="A71" s="217"/>
    </row>
    <row r="72" spans="1:1">
      <c r="A72" s="217"/>
    </row>
    <row r="73" spans="1:1">
      <c r="A73" s="217"/>
    </row>
    <row r="74" spans="1:1">
      <c r="A74" s="217"/>
    </row>
    <row r="75" spans="1:1">
      <c r="A75" s="217"/>
    </row>
    <row r="76" spans="1:1">
      <c r="A76" s="217"/>
    </row>
    <row r="77" spans="1:1">
      <c r="A77" s="217"/>
    </row>
    <row r="78" spans="1:1">
      <c r="A78" s="217"/>
    </row>
    <row r="79" spans="1:1">
      <c r="A79" s="217"/>
    </row>
    <row r="80" spans="1:1">
      <c r="A80" s="217"/>
    </row>
    <row r="81" spans="1:1">
      <c r="A81" s="217"/>
    </row>
  </sheetData>
  <sheetProtection selectLockedCells="1" selectUnlockedCells="1"/>
  <mergeCells count="10">
    <mergeCell ref="K23:K24"/>
    <mergeCell ref="L23:L24"/>
    <mergeCell ref="A1:O1"/>
    <mergeCell ref="D5:G5"/>
    <mergeCell ref="K5:O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22" scale="55" firstPageNumber="0" orientation="landscape" cellComments="atEnd" r:id="rId1"/>
  <headerFooter>
    <oddHeader>&amp;RPágina &amp;P de &amp;N</oddHeader>
  </headerFooter>
  <ignoredErrors>
    <ignoredError sqref="G13:G59 O27:O28 M26:N26 O30:O59 O23:O26 O12:O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Cuadro de indicadores</vt:lpstr>
      <vt:lpstr>'2.3.4 RECT SIST SALUD'!__xlnm.Print_Titles</vt:lpstr>
      <vt:lpstr>'Cuadro de indicadores'!__xlnm.Print_Titles</vt:lpstr>
      <vt:lpstr>'2.3.4 RECT SIST SALUD'!Área_de_impresión</vt:lpstr>
      <vt:lpstr>'2.3.4 RECT SIST SALUD'!Excel_BuiltIn_Print_Titles</vt:lpstr>
      <vt:lpstr>'Cuadro de indicadores'!Excel_BuiltIn_Print_Titles</vt:lpstr>
      <vt:lpstr>'2.3.4 RECT SIST SALUD'!Títulos_a_imprimir</vt:lpstr>
      <vt:lpstr>'Cuadro de indicadores'!Títulos_a_imprimir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Jesús Gabriel Coyoli González</cp:lastModifiedBy>
  <cp:lastPrinted>2023-05-19T20:09:29Z</cp:lastPrinted>
  <dcterms:created xsi:type="dcterms:W3CDTF">2019-03-20T01:11:00Z</dcterms:created>
  <dcterms:modified xsi:type="dcterms:W3CDTF">2023-05-19T20:10:08Z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2058-11.2.0.11156</vt:lpwstr>
  </property>
</Properties>
</file>