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76EE0FF-4DC7-4C15-B8BD-F94D001D28B2}" xr6:coauthVersionLast="47" xr6:coauthVersionMax="47" xr10:uidLastSave="{00000000-0000-0000-0000-000000000000}"/>
  <bookViews>
    <workbookView xWindow="-120" yWindow="-120" windowWidth="20730" windowHeight="11160" xr2:uid="{4F8522C8-1D44-4BBF-A91D-325F909696A6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E45" i="1" s="1"/>
  <c r="H45" i="1"/>
  <c r="G45" i="1"/>
  <c r="F45" i="1"/>
  <c r="D45" i="1"/>
  <c r="G43" i="1"/>
  <c r="G39" i="1" s="1"/>
  <c r="F43" i="1"/>
  <c r="D43" i="1"/>
  <c r="C43" i="1"/>
  <c r="E43" i="1" s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E39" i="1" s="1"/>
  <c r="F39" i="1"/>
  <c r="F48" i="1" s="1"/>
  <c r="D39" i="1"/>
  <c r="C39" i="1"/>
  <c r="H37" i="1"/>
  <c r="E37" i="1"/>
  <c r="H36" i="1"/>
  <c r="G36" i="1"/>
  <c r="G29" i="1" s="1"/>
  <c r="F36" i="1"/>
  <c r="D36" i="1"/>
  <c r="C36" i="1"/>
  <c r="E36" i="1" s="1"/>
  <c r="H35" i="1"/>
  <c r="G35" i="1"/>
  <c r="F35" i="1"/>
  <c r="D35" i="1"/>
  <c r="C35" i="1"/>
  <c r="E35" i="1" s="1"/>
  <c r="H34" i="1"/>
  <c r="E34" i="1"/>
  <c r="D33" i="1"/>
  <c r="C33" i="1"/>
  <c r="C29" i="1" s="1"/>
  <c r="H32" i="1"/>
  <c r="E32" i="1"/>
  <c r="D32" i="1"/>
  <c r="C32" i="1"/>
  <c r="D30" i="1"/>
  <c r="E30" i="1" s="1"/>
  <c r="C30" i="1"/>
  <c r="H30" i="1" s="1"/>
  <c r="F29" i="1"/>
  <c r="D29" i="1"/>
  <c r="D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H39" i="1" l="1"/>
  <c r="E29" i="1"/>
  <c r="E48" i="1" s="1"/>
  <c r="C48" i="1"/>
  <c r="G48" i="1"/>
  <c r="H48" i="1" s="1"/>
  <c r="H29" i="1"/>
  <c r="E33" i="1"/>
  <c r="H33" i="1"/>
  <c r="H43" i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<sst xmlns="http://schemas.openxmlformats.org/spreadsheetml/2006/main" count="56" uniqueCount="32">
  <si>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</si>
  <si>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</si>
  <si>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</si>
  <si>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31 DE MARZO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</si>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</sst>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3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Alignment="1"/>
    <xf numFmtId="0" fontId="5" fillId="0" borderId="0" xfId="3" applyAlignment="1">
      <alignment horizontal="left" vertical="top" wrapText="1"/>
    </xf>
    <xf numFmtId="164" fontId="8" fillId="0" borderId="0" xfId="3" applyNumberFormat="1" applyFont="1" applyAlignment="1">
      <alignment horizontal="right" vertical="top" wrapText="1"/>
    </xf>
    <xf numFmtId="165" fontId="5" fillId="0" borderId="0" xfId="3" applyNumberFormat="1" applyAlignment="1">
      <alignment vertical="top"/>
    </xf>
    <xf numFmtId="0" fontId="5" fillId="0" borderId="0" xfId="3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Alignment="1">
      <alignment vertical="top"/>
    </xf>
    <xf numFmtId="164" fontId="5" fillId="0" borderId="0" xfId="3" applyNumberFormat="1" applyAlignment="1">
      <alignment horizontal="right" vertical="top" wrapText="1"/>
    </xf>
    <xf numFmtId="0" fontId="9" fillId="0" borderId="10" xfId="3" applyFont="1" applyBorder="1" applyAlignment="1">
      <alignment horizontal="justify" vertical="center" wrapText="1"/>
    </xf>
    <xf numFmtId="164" fontId="5" fillId="0" borderId="10" xfId="3" applyNumberFormat="1" applyBorder="1" applyAlignment="1">
      <alignment horizontal="center" vertical="center" wrapText="1"/>
    </xf>
    <xf numFmtId="8" fontId="5" fillId="0" borderId="0" xfId="3" applyNumberFormat="1" applyAlignment="1"/>
    <xf numFmtId="0" fontId="9" fillId="4" borderId="11" xfId="4" applyFont="1" applyFill="1" applyBorder="1" applyAlignment="1">
      <alignment horizontal="center" vertical="center" wrapText="1"/>
    </xf>
    <xf numFmtId="166" fontId="9" fillId="4" borderId="11" xfId="4" applyNumberFormat="1" applyFont="1" applyFill="1" applyBorder="1" applyAlignment="1">
      <alignment horizontal="right" vertical="center" wrapText="1"/>
    </xf>
    <xf numFmtId="166" fontId="9" fillId="4" borderId="12" xfId="4" applyNumberFormat="1" applyFont="1" applyFill="1" applyBorder="1" applyAlignment="1">
      <alignment horizontal="right" vertical="center" wrapText="1"/>
    </xf>
    <xf numFmtId="165" fontId="10" fillId="0" borderId="0" xfId="4" applyNumberFormat="1" applyFont="1"/>
    <xf numFmtId="0" fontId="5" fillId="0" borderId="0" xfId="4"/>
    <xf numFmtId="166" fontId="5" fillId="0" borderId="0" xfId="4" applyNumberFormat="1"/>
    <xf numFmtId="0" fontId="11" fillId="0" borderId="13" xfId="4" applyFont="1" applyBorder="1" applyAlignment="1">
      <alignment horizontal="justify" vertical="center" wrapText="1"/>
    </xf>
    <xf numFmtId="166" fontId="8" fillId="0" borderId="13" xfId="4" applyNumberFormat="1" applyFont="1" applyBorder="1" applyAlignment="1">
      <alignment horizontal="center" vertical="center" wrapText="1"/>
    </xf>
    <xf numFmtId="166" fontId="9" fillId="4" borderId="14" xfId="4" applyNumberFormat="1" applyFont="1" applyFill="1" applyBorder="1" applyAlignment="1">
      <alignment vertical="center" wrapText="1"/>
    </xf>
    <xf numFmtId="166" fontId="9" fillId="4" borderId="15" xfId="4" applyNumberFormat="1" applyFont="1" applyFill="1" applyBorder="1" applyAlignment="1">
      <alignment vertical="center" wrapText="1"/>
    </xf>
    <xf numFmtId="166" fontId="9" fillId="4" borderId="16" xfId="4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9" fillId="5" borderId="0" xfId="4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11" fillId="5" borderId="0" xfId="4" applyNumberFormat="1" applyFont="1" applyFill="1" applyAlignment="1">
      <alignment horizontal="right" vertical="top" wrapText="1"/>
    </xf>
    <xf numFmtId="0" fontId="10" fillId="0" borderId="0" xfId="4" applyFont="1" applyAlignment="1">
      <alignment vertical="top"/>
    </xf>
    <xf numFmtId="0" fontId="5" fillId="0" borderId="0" xfId="4" applyAlignment="1">
      <alignment vertical="top"/>
    </xf>
    <xf numFmtId="0" fontId="5" fillId="0" borderId="0" xfId="3" applyAlignment="1">
      <alignment horizontal="justify" vertical="top" wrapText="1"/>
    </xf>
    <xf numFmtId="2" fontId="5" fillId="0" borderId="0" xfId="3" applyNumberFormat="1" applyAlignment="1">
      <alignment vertical="top"/>
    </xf>
    <xf numFmtId="0" fontId="9" fillId="0" borderId="0" xfId="3" applyFont="1" applyAlignment="1">
      <alignment horizontal="justify" vertical="top" wrapText="1"/>
    </xf>
    <xf numFmtId="164" fontId="5" fillId="0" borderId="0" xfId="3" applyNumberFormat="1" applyAlignment="1">
      <alignment horizontal="center" vertical="top" wrapText="1"/>
    </xf>
    <xf numFmtId="164" fontId="9" fillId="0" borderId="0" xfId="3" applyNumberFormat="1" applyFont="1" applyAlignment="1">
      <alignment horizontal="center" vertical="top" wrapText="1"/>
    </xf>
    <xf numFmtId="0" fontId="9" fillId="0" borderId="0" xfId="3" applyFont="1" applyAlignment="1">
      <alignment horizontal="justify" vertical="top" wrapText="1"/>
    </xf>
    <xf numFmtId="164" fontId="11" fillId="0" borderId="0" xfId="3" applyNumberFormat="1" applyFont="1" applyAlignment="1">
      <alignment horizontal="right" vertical="top" wrapText="1"/>
    </xf>
    <xf numFmtId="0" fontId="13" fillId="0" borderId="0" xfId="3" applyFont="1" applyAlignment="1">
      <alignment horizontal="justify" vertical="center" wrapText="1"/>
    </xf>
    <xf numFmtId="164" fontId="5" fillId="0" borderId="0" xfId="3" applyNumberFormat="1" applyAlignment="1">
      <alignment horizontal="center" vertical="center" wrapText="1"/>
    </xf>
    <xf numFmtId="0" fontId="5" fillId="0" borderId="10" xfId="3" applyBorder="1" applyAlignment="1"/>
    <xf numFmtId="164" fontId="5" fillId="0" borderId="10" xfId="3" applyNumberFormat="1" applyBorder="1" applyAlignment="1"/>
    <xf numFmtId="0" fontId="11" fillId="0" borderId="0" xfId="5" applyFont="1" applyAlignment="1"/>
    <xf numFmtId="164" fontId="8" fillId="0" borderId="0" xfId="5" applyNumberFormat="1" applyFont="1" applyAlignment="1"/>
    <xf numFmtId="164" fontId="8" fillId="0" borderId="13" xfId="5" applyNumberFormat="1" applyFont="1" applyBorder="1" applyAlignment="1"/>
    <xf numFmtId="0" fontId="8" fillId="0" borderId="0" xfId="5" applyFont="1" applyAlignment="1"/>
    <xf numFmtId="0" fontId="15" fillId="0" borderId="0" xfId="5" applyFont="1" applyAlignment="1"/>
  </cellXfs>
  <cellStyles count="6">
    <cellStyle name="Normal" xfId="0" builtinId="0"/>
    <cellStyle name="Normal 2" xfId="5" xr:uid="{D22D8821-D61A-4942-B3E8-599F2F8D7E14}"/>
    <cellStyle name="Normal 2 2 2" xfId="3" xr:uid="{DBFF6349-3B7E-4F29-8610-86B75660F6FE}"/>
    <cellStyle name="Normal 2 2 2 4" xfId="4" xr:uid="{226CA688-295D-4555-A2F7-8080A1D3F804}"/>
    <cellStyle name="Normal 6 2 2" xfId="1" xr:uid="{2BCB7D03-2DB9-4414-84C2-37007AE67E46}"/>
    <cellStyle name="Normal 6 2 2 2" xfId="2" xr:uid="{2D374DFF-B729-4FB0-9130-5CA2CAB749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F291-E634-4499-BC33-EEEADBA9F4DA}">
  <dimension ref="A1:K54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3566866203</v>
      </c>
      <c r="D11" s="20">
        <v>0</v>
      </c>
      <c r="E11" s="20">
        <f>C11+D11</f>
        <v>3566866203</v>
      </c>
      <c r="F11" s="20">
        <v>880218147</v>
      </c>
      <c r="G11" s="20">
        <v>765019709</v>
      </c>
      <c r="H11" s="20">
        <f>SUM(G11-C11)</f>
        <v>-2801846494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214246000</v>
      </c>
      <c r="D14" s="20">
        <v>0</v>
      </c>
      <c r="E14" s="20">
        <f t="shared" si="2"/>
        <v>214246000</v>
      </c>
      <c r="F14" s="20">
        <v>89751998</v>
      </c>
      <c r="G14" s="20">
        <v>89751998</v>
      </c>
      <c r="H14" s="20">
        <f t="shared" si="1"/>
        <v>-124494002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19" t="s">
        <v>21</v>
      </c>
      <c r="B16" s="23"/>
      <c r="C16" s="20">
        <v>1283345729</v>
      </c>
      <c r="D16" s="20">
        <v>-365249742</v>
      </c>
      <c r="E16" s="20">
        <f>C16+D16</f>
        <v>918095987</v>
      </c>
      <c r="F16" s="20">
        <v>3343695</v>
      </c>
      <c r="G16" s="20">
        <v>3343695</v>
      </c>
      <c r="H16" s="20">
        <f>SUM(G16-C16)</f>
        <v>-1280002034</v>
      </c>
      <c r="I16" s="24"/>
      <c r="K16" s="25"/>
    </row>
    <row r="17" spans="1:11" s="22" customFormat="1" ht="40.5" customHeight="1" x14ac:dyDescent="0.25">
      <c r="A17" s="19" t="s">
        <v>22</v>
      </c>
      <c r="B17" s="23"/>
      <c r="C17" s="20">
        <v>1263012263</v>
      </c>
      <c r="D17" s="20">
        <v>-228147639</v>
      </c>
      <c r="E17" s="20">
        <f t="shared" si="2"/>
        <v>1034864624</v>
      </c>
      <c r="F17" s="20">
        <v>474019063</v>
      </c>
      <c r="G17" s="20">
        <v>449017779</v>
      </c>
      <c r="H17" s="20">
        <f>SUM(G17-C17)</f>
        <v>-813994484</v>
      </c>
      <c r="I17" s="21"/>
    </row>
    <row r="18" spans="1:11" s="22" customFormat="1" ht="25.5" customHeight="1" x14ac:dyDescent="0.25">
      <c r="A18" s="19" t="s">
        <v>23</v>
      </c>
      <c r="B18" s="23"/>
      <c r="C18" s="20">
        <v>353158941</v>
      </c>
      <c r="D18" s="20">
        <v>593397381</v>
      </c>
      <c r="E18" s="20">
        <f t="shared" si="2"/>
        <v>946556322</v>
      </c>
      <c r="F18" s="20">
        <v>184910780</v>
      </c>
      <c r="G18" s="20">
        <v>184910780</v>
      </c>
      <c r="H18" s="20">
        <f>SUM(G18-C18)</f>
        <v>-168248161</v>
      </c>
      <c r="I18" s="24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4"/>
    </row>
    <row r="20" spans="1:11" s="4" customFormat="1" ht="1.5" customHeight="1" x14ac:dyDescent="0.2">
      <c r="A20" s="26"/>
      <c r="B20" s="26"/>
      <c r="C20" s="27"/>
      <c r="D20" s="27"/>
      <c r="E20" s="27"/>
      <c r="F20" s="27"/>
      <c r="G20" s="27"/>
      <c r="H20" s="27"/>
      <c r="I20" s="28"/>
    </row>
    <row r="21" spans="1:11" s="33" customFormat="1" ht="15.75" customHeight="1" x14ac:dyDescent="0.2">
      <c r="A21" s="29" t="s">
        <v>25</v>
      </c>
      <c r="B21" s="29"/>
      <c r="C21" s="30">
        <f>C10+C11+C12+C13+C14+C15+C16+C17+C18+C19</f>
        <v>6680629136</v>
      </c>
      <c r="D21" s="30">
        <f>D10+D11+D12+D13+D14+D15+D16+D17+D18+D19</f>
        <v>0</v>
      </c>
      <c r="E21" s="30">
        <f>E10+E11+E12+E13+E14+E15+E16+E17+E18+E19</f>
        <v>6680629136</v>
      </c>
      <c r="F21" s="30">
        <f>F10+F11+F12+F13+F14+F15+F16+F17+F18+F19</f>
        <v>1632243683</v>
      </c>
      <c r="G21" s="30">
        <f>G10+G11+G12+G13+G14+G15+G16+G17+G18+G19</f>
        <v>1492043961</v>
      </c>
      <c r="H21" s="31">
        <f>SUM(G21-C21)</f>
        <v>-5188585175</v>
      </c>
      <c r="I21" s="32"/>
      <c r="K21" s="34"/>
    </row>
    <row r="22" spans="1:11" s="33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2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2"/>
      <c r="B26" s="43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4"/>
      <c r="B27" s="45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0" customFormat="1" ht="30" customHeight="1" x14ac:dyDescent="0.25">
      <c r="A29" s="46" t="s">
        <v>28</v>
      </c>
      <c r="B29" s="47"/>
      <c r="C29" s="48">
        <f>C30+C32+C33+C34+C35+C36+C37</f>
        <v>1263012263</v>
      </c>
      <c r="D29" s="48">
        <f>D30+D32+D33+D34+D35+D36+D37</f>
        <v>-228147639</v>
      </c>
      <c r="E29" s="48">
        <f>C29+D29</f>
        <v>1034864624</v>
      </c>
      <c r="F29" s="48">
        <f>F36</f>
        <v>474019063</v>
      </c>
      <c r="G29" s="48">
        <f>G36</f>
        <v>449017779</v>
      </c>
      <c r="H29" s="48">
        <f t="shared" ref="H29" si="4">G29-C29</f>
        <v>-813994484</v>
      </c>
      <c r="I29" s="49"/>
    </row>
    <row r="30" spans="1:11" s="22" customFormat="1" ht="15" customHeight="1" x14ac:dyDescent="0.25">
      <c r="B30" s="51" t="s">
        <v>15</v>
      </c>
      <c r="C30" s="20">
        <f>C10</f>
        <v>0</v>
      </c>
      <c r="D30" s="20">
        <f>D10</f>
        <v>0</v>
      </c>
      <c r="E30" s="20">
        <f t="shared" ref="E30:E37" si="5">C30+D30</f>
        <v>0</v>
      </c>
      <c r="F30" s="20">
        <v>0</v>
      </c>
      <c r="G30" s="20">
        <v>0</v>
      </c>
      <c r="H30" s="20">
        <f t="shared" ref="H30:H37" si="6">SUM(G30-C30)</f>
        <v>0</v>
      </c>
    </row>
    <row r="31" spans="1:11" s="22" customFormat="1" ht="15" customHeight="1" x14ac:dyDescent="0.25">
      <c r="B31" s="51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1" t="s">
        <v>17</v>
      </c>
      <c r="C32" s="20">
        <f>C12</f>
        <v>0</v>
      </c>
      <c r="D32" s="20">
        <f>D12</f>
        <v>0</v>
      </c>
      <c r="E32" s="20">
        <f t="shared" si="5"/>
        <v>0</v>
      </c>
      <c r="F32" s="20">
        <v>0</v>
      </c>
      <c r="G32" s="20">
        <v>0</v>
      </c>
      <c r="H32" s="20">
        <f t="shared" si="6"/>
        <v>0</v>
      </c>
    </row>
    <row r="33" spans="1:11" s="22" customFormat="1" ht="15" customHeight="1" x14ac:dyDescent="0.25">
      <c r="B33" s="51" t="s">
        <v>18</v>
      </c>
      <c r="C33" s="20">
        <f>C13</f>
        <v>0</v>
      </c>
      <c r="D33" s="20">
        <f>D13</f>
        <v>0</v>
      </c>
      <c r="E33" s="20">
        <f t="shared" si="5"/>
        <v>0</v>
      </c>
      <c r="F33" s="20">
        <v>0</v>
      </c>
      <c r="G33" s="20">
        <v>0</v>
      </c>
      <c r="H33" s="20">
        <f t="shared" si="6"/>
        <v>0</v>
      </c>
    </row>
    <row r="34" spans="1:11" s="22" customFormat="1" ht="15" customHeight="1" x14ac:dyDescent="0.25">
      <c r="B34" s="51" t="s">
        <v>19</v>
      </c>
      <c r="C34" s="20">
        <v>0</v>
      </c>
      <c r="D34" s="20">
        <v>0</v>
      </c>
      <c r="E34" s="20">
        <f t="shared" si="5"/>
        <v>0</v>
      </c>
      <c r="F34" s="20">
        <v>0</v>
      </c>
      <c r="G34" s="20">
        <v>0</v>
      </c>
      <c r="H34" s="20">
        <f t="shared" si="6"/>
        <v>0</v>
      </c>
      <c r="I34" s="52"/>
    </row>
    <row r="35" spans="1:11" s="22" customFormat="1" ht="15" customHeight="1" x14ac:dyDescent="0.25">
      <c r="B35" s="51" t="s">
        <v>20</v>
      </c>
      <c r="C35" s="20">
        <f>C15</f>
        <v>0</v>
      </c>
      <c r="D35" s="20">
        <f>D15</f>
        <v>0</v>
      </c>
      <c r="E35" s="20">
        <f t="shared" si="5"/>
        <v>0</v>
      </c>
      <c r="F35" s="20">
        <f t="shared" ref="F35:G35" si="7">F15</f>
        <v>0</v>
      </c>
      <c r="G35" s="20">
        <f t="shared" si="7"/>
        <v>0</v>
      </c>
      <c r="H35" s="20">
        <f t="shared" si="6"/>
        <v>0</v>
      </c>
    </row>
    <row r="36" spans="1:11" s="22" customFormat="1" ht="41.25" customHeight="1" x14ac:dyDescent="0.25">
      <c r="B36" s="51" t="s">
        <v>22</v>
      </c>
      <c r="C36" s="20">
        <f>C17</f>
        <v>1263012263</v>
      </c>
      <c r="D36" s="20">
        <f>D17</f>
        <v>-228147639</v>
      </c>
      <c r="E36" s="20">
        <f t="shared" si="5"/>
        <v>1034864624</v>
      </c>
      <c r="F36" s="20">
        <f>F17</f>
        <v>474019063</v>
      </c>
      <c r="G36" s="20">
        <f t="shared" ref="G36" si="8">G17</f>
        <v>449017779</v>
      </c>
      <c r="H36" s="20">
        <f t="shared" si="6"/>
        <v>-813994484</v>
      </c>
    </row>
    <row r="37" spans="1:11" s="22" customFormat="1" ht="27.75" customHeight="1" x14ac:dyDescent="0.25">
      <c r="B37" s="51" t="s">
        <v>23</v>
      </c>
      <c r="C37" s="20">
        <v>0</v>
      </c>
      <c r="D37" s="20">
        <v>0</v>
      </c>
      <c r="E37" s="20">
        <f t="shared" si="5"/>
        <v>0</v>
      </c>
      <c r="F37" s="20">
        <v>0</v>
      </c>
      <c r="G37" s="20">
        <v>0</v>
      </c>
      <c r="H37" s="20">
        <f t="shared" si="6"/>
        <v>0</v>
      </c>
    </row>
    <row r="38" spans="1:11" s="22" customFormat="1" ht="6" customHeight="1" x14ac:dyDescent="0.25">
      <c r="A38" s="53"/>
      <c r="B38" s="53"/>
      <c r="C38" s="54"/>
      <c r="D38" s="54"/>
      <c r="E38" s="54"/>
      <c r="F38" s="54"/>
      <c r="G38" s="54"/>
      <c r="H38" s="54"/>
    </row>
    <row r="39" spans="1:11" s="50" customFormat="1" ht="64.5" customHeight="1" x14ac:dyDescent="0.25">
      <c r="A39" s="46" t="s">
        <v>29</v>
      </c>
      <c r="B39" s="47"/>
      <c r="C39" s="48">
        <f t="shared" ref="C39:H39" si="9">SUM(C40,C41,C42,C43)</f>
        <v>5417616873</v>
      </c>
      <c r="D39" s="48">
        <f t="shared" si="9"/>
        <v>228147639</v>
      </c>
      <c r="E39" s="48">
        <f t="shared" si="9"/>
        <v>5645764512</v>
      </c>
      <c r="F39" s="48">
        <f t="shared" si="9"/>
        <v>1158224620</v>
      </c>
      <c r="G39" s="48">
        <f>SUM(G40,G41,G42,G43)</f>
        <v>1043026182</v>
      </c>
      <c r="H39" s="48">
        <f t="shared" si="9"/>
        <v>-4374590691</v>
      </c>
      <c r="I39" s="49"/>
    </row>
    <row r="40" spans="1:11" s="22" customFormat="1" ht="15" customHeight="1" x14ac:dyDescent="0.25">
      <c r="B40" s="51" t="s">
        <v>16</v>
      </c>
      <c r="C40" s="20">
        <f>C11</f>
        <v>3566866203</v>
      </c>
      <c r="D40" s="20">
        <f>D11</f>
        <v>0</v>
      </c>
      <c r="E40" s="20">
        <f t="shared" ref="E40:E43" si="10">C40+D40</f>
        <v>3566866203</v>
      </c>
      <c r="F40" s="20">
        <f t="shared" ref="F40:G40" si="11">F11</f>
        <v>880218147</v>
      </c>
      <c r="G40" s="20">
        <f t="shared" si="11"/>
        <v>765019709</v>
      </c>
      <c r="H40" s="20">
        <f t="shared" ref="H40:H41" si="12">SUM(G40-C40)</f>
        <v>-2801846494</v>
      </c>
    </row>
    <row r="41" spans="1:11" s="22" customFormat="1" ht="15" customHeight="1" x14ac:dyDescent="0.25">
      <c r="B41" s="51" t="s">
        <v>19</v>
      </c>
      <c r="C41" s="20">
        <f>C14</f>
        <v>214246000</v>
      </c>
      <c r="D41" s="20">
        <f>D14</f>
        <v>0</v>
      </c>
      <c r="E41" s="20">
        <f t="shared" si="10"/>
        <v>214246000</v>
      </c>
      <c r="F41" s="20">
        <f t="shared" ref="F41:G41" si="13">F14</f>
        <v>89751998</v>
      </c>
      <c r="G41" s="20">
        <f t="shared" si="13"/>
        <v>89751998</v>
      </c>
      <c r="H41" s="20">
        <f t="shared" si="12"/>
        <v>-124494002</v>
      </c>
      <c r="I41" s="52"/>
    </row>
    <row r="42" spans="1:11" s="22" customFormat="1" ht="27.75" customHeight="1" x14ac:dyDescent="0.25">
      <c r="B42" s="51" t="s">
        <v>21</v>
      </c>
      <c r="C42" s="20">
        <f>C16</f>
        <v>1283345729</v>
      </c>
      <c r="D42" s="20">
        <f>D16</f>
        <v>-365249742</v>
      </c>
      <c r="E42" s="20">
        <f t="shared" si="10"/>
        <v>918095987</v>
      </c>
      <c r="F42" s="20">
        <f t="shared" ref="F42:G42" si="14">F16</f>
        <v>3343695</v>
      </c>
      <c r="G42" s="20">
        <f t="shared" si="14"/>
        <v>3343695</v>
      </c>
      <c r="H42" s="20">
        <f t="shared" ref="H42:H43" si="15">SUM(G42-C42)</f>
        <v>-1280002034</v>
      </c>
      <c r="J42" s="24"/>
    </row>
    <row r="43" spans="1:11" s="22" customFormat="1" ht="25.5" x14ac:dyDescent="0.25">
      <c r="B43" s="51" t="s">
        <v>23</v>
      </c>
      <c r="C43" s="20">
        <f>C18</f>
        <v>353158941</v>
      </c>
      <c r="D43" s="20">
        <f>D18</f>
        <v>593397381</v>
      </c>
      <c r="E43" s="20">
        <f t="shared" si="10"/>
        <v>946556322</v>
      </c>
      <c r="F43" s="20">
        <f t="shared" ref="F43" si="16">F18</f>
        <v>184910780</v>
      </c>
      <c r="G43" s="20">
        <f>G18</f>
        <v>184910780</v>
      </c>
      <c r="H43" s="20">
        <f t="shared" si="15"/>
        <v>-168248161</v>
      </c>
    </row>
    <row r="44" spans="1:11" s="22" customFormat="1" ht="3" customHeight="1" x14ac:dyDescent="0.25">
      <c r="A44" s="53"/>
      <c r="B44" s="53"/>
      <c r="C44" s="54"/>
      <c r="D44" s="54"/>
      <c r="E44" s="25"/>
      <c r="F44" s="55"/>
      <c r="G44" s="55"/>
      <c r="H44" s="55"/>
    </row>
    <row r="45" spans="1:11" s="22" customFormat="1" ht="15" customHeight="1" x14ac:dyDescent="0.25">
      <c r="A45" s="56" t="s">
        <v>30</v>
      </c>
      <c r="B45" s="56"/>
      <c r="C45" s="57">
        <v>0</v>
      </c>
      <c r="D45" s="57">
        <f t="shared" ref="D45:H45" si="17">D46</f>
        <v>0</v>
      </c>
      <c r="E45" s="57">
        <f t="shared" si="17"/>
        <v>0</v>
      </c>
      <c r="F45" s="57">
        <f t="shared" si="17"/>
        <v>0</v>
      </c>
      <c r="G45" s="57">
        <f t="shared" si="17"/>
        <v>0</v>
      </c>
      <c r="H45" s="57">
        <f t="shared" si="17"/>
        <v>0</v>
      </c>
    </row>
    <row r="46" spans="1:11" s="22" customFormat="1" ht="15" customHeight="1" x14ac:dyDescent="0.25">
      <c r="B46" s="51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58"/>
      <c r="B47" s="58"/>
      <c r="C47" s="59"/>
      <c r="D47" s="59"/>
      <c r="E47" s="59"/>
      <c r="F47" s="59"/>
      <c r="G47" s="59"/>
      <c r="H47" s="59"/>
    </row>
    <row r="48" spans="1:11" s="33" customFormat="1" ht="15.75" customHeight="1" x14ac:dyDescent="0.2">
      <c r="A48" s="29" t="s">
        <v>25</v>
      </c>
      <c r="B48" s="29"/>
      <c r="C48" s="30">
        <f>C29+C39</f>
        <v>6680629136</v>
      </c>
      <c r="D48" s="30">
        <f>D29+D39</f>
        <v>0</v>
      </c>
      <c r="E48" s="30">
        <f>E29+E39</f>
        <v>6680629136</v>
      </c>
      <c r="F48" s="30">
        <f>F29+F39</f>
        <v>1632243683</v>
      </c>
      <c r="G48" s="30">
        <f>G29+G39</f>
        <v>1492043961</v>
      </c>
      <c r="H48" s="31">
        <f>SUM(G48-C48)</f>
        <v>-5188585175</v>
      </c>
      <c r="I48" s="32"/>
      <c r="K48" s="34"/>
    </row>
    <row r="49" spans="1:10" s="33" customFormat="1" ht="13.5" customHeight="1" x14ac:dyDescent="0.2">
      <c r="A49" s="35"/>
      <c r="B49" s="35"/>
      <c r="C49" s="36"/>
      <c r="D49" s="36"/>
      <c r="E49" s="36"/>
      <c r="F49" s="37" t="s">
        <v>26</v>
      </c>
      <c r="G49" s="38"/>
      <c r="H49" s="39"/>
      <c r="I49" s="32"/>
    </row>
    <row r="50" spans="1:10" s="4" customFormat="1" ht="12.75" x14ac:dyDescent="0.2">
      <c r="A50" s="60"/>
      <c r="B50" s="60"/>
      <c r="C50" s="61"/>
      <c r="D50" s="61"/>
      <c r="E50" s="61"/>
      <c r="F50" s="18"/>
      <c r="G50" s="18"/>
      <c r="H50" s="18"/>
    </row>
    <row r="51" spans="1:10" s="4" customFormat="1" ht="12.75" x14ac:dyDescent="0.2">
      <c r="A51" s="62" t="s">
        <v>31</v>
      </c>
      <c r="B51" s="62"/>
      <c r="C51" s="63"/>
      <c r="D51" s="63"/>
      <c r="E51" s="63"/>
      <c r="F51" s="64"/>
      <c r="G51" s="64"/>
      <c r="H51" s="64"/>
      <c r="I51" s="65"/>
      <c r="J51" s="65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2023-05-23T19:25:40Z</dcterms:created>
  <dcterms:modified xsi:type="dcterms:W3CDTF">2023-05-23T19:25:41Z</dcterms:modified>
</cp:coreProperties>
</file>