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B9C1795-ECE9-416F-BA95-FC15C1D41930}" xr6:coauthVersionLast="47" xr6:coauthVersionMax="47" xr10:uidLastSave="{00000000-0000-0000-0000-000000000000}"/>
  <bookViews>
    <workbookView xWindow="-120" yWindow="-120" windowWidth="20730" windowHeight="11160" xr2:uid="{A1F16F42-295D-46FA-81BF-3A6B22DE4137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C103" i="1" s="1"/>
  <c r="B71" i="1"/>
  <c r="B103" i="1" s="1"/>
  <c r="G69" i="1"/>
  <c r="F69" i="1"/>
  <c r="C4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B49" i="1" s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B11" i="1"/>
  <c r="F103" i="1" l="1"/>
  <c r="G103" i="1"/>
  <c r="F71" i="1"/>
  <c r="G71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<sst xmlns="http://schemas.openxmlformats.org/spreadsheetml/2006/main" count="129" uniqueCount="126">
  <si>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</si>
  <si>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GOBIERNO ESTATAL</t>
  </si>
  <si>
    <t>ESTADO DE SITUACIÓN FINANCIERA DETALLADO CONSOLIDADO</t>
  </si>
  <si>
    <t>AL 31 DE DICIEMBRE DE 2022 Y AL 31 DE MARZO DE 2023</t>
  </si>
  <si>
    <t>( Cifras en Pesos )</t>
  </si>
  <si>
    <t>CONCEPTO</t>
  </si>
  <si>
    <t>31 DE MARZO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</si>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</sst>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4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5" fillId="0" borderId="6" xfId="1" applyFont="1" applyBorder="1" applyAlignment="1">
      <alignment vertical="top" wrapText="1"/>
    </xf>
    <xf numFmtId="164" fontId="5" fillId="0" borderId="6" xfId="2" applyNumberFormat="1" applyFont="1" applyBorder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164" fontId="9" fillId="0" borderId="0" xfId="1" applyNumberFormat="1" applyFont="1"/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A987D5CC-5E0E-48CC-8B4B-2E34171B2C5D}"/>
    <cellStyle name="Normal 17" xfId="3" xr:uid="{CCF907CF-655C-4B80-9D31-D579D71177F4}"/>
    <cellStyle name="Normal 2 2" xfId="2" xr:uid="{F5D72CB4-0757-43C8-B23C-48D1457363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425C799-A11A-441F-B352-393979562BDB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7F54E739-74E7-435F-89D3-83151FF9DF0E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coyoli/Desktop/ARCHIVOS%20VINCULADOS%20(G.ESTATAL)%20MARZ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GESTIÓN"/>
      <sheetName val="8 FIDEIC"/>
      <sheetName val="9 REP. REC."/>
      <sheetName val="35-a REPORTE DEUDA"/>
      <sheetName val="35-b INDICADORES DEUDA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3 CONC. FLUJOS"/>
      <sheetName val="14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 refreshError="1"/>
      <sheetData sheetId="1" refreshError="1"/>
      <sheetData sheetId="2">
        <row r="14">
          <cell r="B14">
            <v>18751645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DEL 1 DE ENERO AL 31 DE MARZO DE 2023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>
        <row r="13">
          <cell r="F13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494BC-D1E7-4735-99B8-ECA9F486240E}">
  <sheetPr>
    <tabColor theme="0" tint="-0.14999847407452621"/>
    <pageSetUpPr fitToPage="1"/>
  </sheetPr>
  <dimension ref="A1:I121"/>
  <sheetViews>
    <sheetView showGridLines="0" tabSelected="1" zoomScale="90" zoomScaleNormal="90" workbookViewId="0">
      <selection activeCell="H9" sqref="H9"/>
    </sheetView>
  </sheetViews>
  <sheetFormatPr baseColWidth="10" defaultRowHeight="15" x14ac:dyDescent="0.25"/>
  <cols>
    <col min="1" max="1" width="62.7109375" style="3" customWidth="1"/>
    <col min="2" max="2" width="16.140625" style="13" customWidth="1"/>
    <col min="3" max="3" width="15.7109375" style="13" customWidth="1"/>
    <col min="4" max="4" width="2.28515625" style="3" customWidth="1"/>
    <col min="5" max="5" width="62.7109375" style="3" customWidth="1"/>
    <col min="6" max="6" width="16.140625" style="13" customWidth="1"/>
    <col min="7" max="7" width="16.140625" style="13" bestFit="1" customWidth="1"/>
    <col min="8" max="8" width="11.42578125" style="43"/>
    <col min="9" max="9" width="11.42578125" customWidth="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customHeight="1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6" customFormat="1" ht="15.95" customHeight="1" thickBot="1" x14ac:dyDescent="0.3">
      <c r="A9" s="14" t="s">
        <v>8</v>
      </c>
      <c r="B9" s="15"/>
      <c r="C9" s="15"/>
      <c r="E9" s="14" t="s">
        <v>9</v>
      </c>
      <c r="F9" s="15"/>
      <c r="G9" s="15"/>
    </row>
    <row r="10" spans="1:9" s="19" customFormat="1" ht="13.5" thickTop="1" x14ac:dyDescent="0.25">
      <c r="A10" s="17" t="s">
        <v>10</v>
      </c>
      <c r="B10" s="18"/>
      <c r="C10" s="18"/>
      <c r="E10" s="17" t="s">
        <v>11</v>
      </c>
      <c r="F10" s="18"/>
      <c r="G10" s="18"/>
    </row>
    <row r="11" spans="1:9" s="19" customFormat="1" ht="12.75" x14ac:dyDescent="0.25">
      <c r="A11" s="20" t="s">
        <v>12</v>
      </c>
      <c r="B11" s="21">
        <f>SUM(B12:B18)</f>
        <v>13279917260</v>
      </c>
      <c r="C11" s="21">
        <f>SUM(C12:C18)</f>
        <v>11667636522</v>
      </c>
      <c r="D11" s="22"/>
      <c r="E11" s="20" t="s">
        <v>13</v>
      </c>
      <c r="F11" s="21">
        <f>SUM(F12:F20)</f>
        <v>1793329380</v>
      </c>
      <c r="G11" s="21">
        <f>SUM(G12:G20)</f>
        <v>1533930235</v>
      </c>
    </row>
    <row r="12" spans="1:9" s="19" customFormat="1" ht="12.75" x14ac:dyDescent="0.25">
      <c r="A12" s="19" t="s">
        <v>14</v>
      </c>
      <c r="B12" s="23">
        <v>18751645</v>
      </c>
      <c r="C12" s="23">
        <v>2812482</v>
      </c>
      <c r="D12" s="24"/>
      <c r="E12" s="19" t="s">
        <v>15</v>
      </c>
      <c r="F12" s="23">
        <v>568444473</v>
      </c>
      <c r="G12" s="23">
        <v>273521445</v>
      </c>
    </row>
    <row r="13" spans="1:9" s="19" customFormat="1" ht="12.75" x14ac:dyDescent="0.25">
      <c r="A13" s="19" t="s">
        <v>16</v>
      </c>
      <c r="B13" s="23">
        <v>1991578023</v>
      </c>
      <c r="C13" s="23">
        <v>1624025695</v>
      </c>
      <c r="D13" s="24"/>
      <c r="E13" s="19" t="s">
        <v>17</v>
      </c>
      <c r="F13" s="23">
        <v>75661225</v>
      </c>
      <c r="G13" s="23">
        <v>253823451</v>
      </c>
    </row>
    <row r="14" spans="1:9" s="19" customFormat="1" ht="12.75" x14ac:dyDescent="0.25">
      <c r="A14" s="19" t="s">
        <v>18</v>
      </c>
      <c r="B14" s="23">
        <v>2365903321</v>
      </c>
      <c r="C14" s="23">
        <v>2311173862</v>
      </c>
      <c r="D14" s="24"/>
      <c r="E14" s="19" t="s">
        <v>19</v>
      </c>
      <c r="F14" s="23">
        <v>27571620</v>
      </c>
      <c r="G14" s="23">
        <v>372519821</v>
      </c>
    </row>
    <row r="15" spans="1:9" s="19" customFormat="1" ht="12.75" x14ac:dyDescent="0.25">
      <c r="A15" s="19" t="s">
        <v>20</v>
      </c>
      <c r="B15" s="23">
        <v>8207237824</v>
      </c>
      <c r="C15" s="23">
        <v>7722793746</v>
      </c>
      <c r="D15" s="24"/>
      <c r="E15" s="19" t="s">
        <v>21</v>
      </c>
      <c r="F15" s="23">
        <v>25406329</v>
      </c>
      <c r="G15" s="23">
        <v>1403459</v>
      </c>
    </row>
    <row r="16" spans="1:9" s="19" customFormat="1" ht="12.75" x14ac:dyDescent="0.25">
      <c r="A16" s="19" t="s">
        <v>22</v>
      </c>
      <c r="B16" s="23">
        <v>0</v>
      </c>
      <c r="C16" s="23">
        <v>0</v>
      </c>
      <c r="D16" s="24"/>
      <c r="E16" s="19" t="s">
        <v>23</v>
      </c>
      <c r="F16" s="23">
        <v>134015818</v>
      </c>
      <c r="G16" s="23">
        <v>74301599</v>
      </c>
    </row>
    <row r="17" spans="1:7" s="19" customFormat="1" ht="25.5" x14ac:dyDescent="0.25">
      <c r="A17" s="19" t="s">
        <v>24</v>
      </c>
      <c r="B17" s="23">
        <v>5534196</v>
      </c>
      <c r="C17" s="23">
        <v>5452674</v>
      </c>
      <c r="D17" s="24"/>
      <c r="E17" s="19" t="s">
        <v>25</v>
      </c>
      <c r="F17" s="23">
        <v>0</v>
      </c>
      <c r="G17" s="23">
        <v>0</v>
      </c>
    </row>
    <row r="18" spans="1:7" s="19" customFormat="1" ht="12.75" x14ac:dyDescent="0.25">
      <c r="A18" s="19" t="s">
        <v>26</v>
      </c>
      <c r="B18" s="23">
        <v>690912251</v>
      </c>
      <c r="C18" s="23">
        <v>1378063</v>
      </c>
      <c r="D18" s="24"/>
      <c r="E18" s="19" t="s">
        <v>27</v>
      </c>
      <c r="F18" s="23">
        <v>616870570</v>
      </c>
      <c r="G18" s="23">
        <v>472686277</v>
      </c>
    </row>
    <row r="19" spans="1:7" s="19" customFormat="1" ht="12.75" x14ac:dyDescent="0.25">
      <c r="A19" s="20" t="s">
        <v>28</v>
      </c>
      <c r="B19" s="21">
        <f>SUM(B20:B26)</f>
        <v>1935618787</v>
      </c>
      <c r="C19" s="21">
        <f>SUM(C20:C26)</f>
        <v>50782194</v>
      </c>
      <c r="D19" s="22"/>
      <c r="E19" s="19" t="s">
        <v>29</v>
      </c>
      <c r="F19" s="23">
        <v>0</v>
      </c>
      <c r="G19" s="23">
        <v>0</v>
      </c>
    </row>
    <row r="20" spans="1:7" s="19" customFormat="1" ht="12.75" x14ac:dyDescent="0.25">
      <c r="A20" s="19" t="s">
        <v>30</v>
      </c>
      <c r="B20" s="23">
        <v>0</v>
      </c>
      <c r="C20" s="23">
        <v>0</v>
      </c>
      <c r="D20" s="24"/>
      <c r="E20" s="19" t="s">
        <v>31</v>
      </c>
      <c r="F20" s="23">
        <v>345359345</v>
      </c>
      <c r="G20" s="23">
        <v>85674183</v>
      </c>
    </row>
    <row r="21" spans="1:7" s="19" customFormat="1" ht="12.75" x14ac:dyDescent="0.25">
      <c r="A21" s="19" t="s">
        <v>32</v>
      </c>
      <c r="B21" s="23">
        <v>49468537</v>
      </c>
      <c r="C21" s="23">
        <v>21379976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9" customFormat="1" ht="12.75" x14ac:dyDescent="0.25">
      <c r="A22" s="19" t="s">
        <v>34</v>
      </c>
      <c r="B22" s="23">
        <v>338191072</v>
      </c>
      <c r="C22" s="23">
        <v>28464740</v>
      </c>
      <c r="D22" s="24"/>
      <c r="E22" s="19" t="s">
        <v>35</v>
      </c>
      <c r="F22" s="23">
        <v>0</v>
      </c>
      <c r="G22" s="23">
        <v>0</v>
      </c>
    </row>
    <row r="23" spans="1:7" s="19" customFormat="1" ht="12.75" customHeight="1" x14ac:dyDescent="0.25">
      <c r="A23" s="19" t="s">
        <v>36</v>
      </c>
      <c r="B23" s="23">
        <v>1546623222</v>
      </c>
      <c r="C23" s="23">
        <v>0</v>
      </c>
      <c r="D23" s="24"/>
      <c r="E23" s="19" t="s">
        <v>37</v>
      </c>
      <c r="F23" s="23">
        <v>0</v>
      </c>
      <c r="G23" s="23">
        <v>0</v>
      </c>
    </row>
    <row r="24" spans="1:7" s="19" customFormat="1" ht="12.75" x14ac:dyDescent="0.25">
      <c r="A24" s="19" t="s">
        <v>38</v>
      </c>
      <c r="B24" s="23">
        <v>386885</v>
      </c>
      <c r="C24" s="23">
        <v>5627</v>
      </c>
      <c r="D24" s="24"/>
      <c r="E24" s="19" t="s">
        <v>39</v>
      </c>
      <c r="F24" s="23">
        <v>0</v>
      </c>
      <c r="G24" s="23">
        <v>0</v>
      </c>
    </row>
    <row r="25" spans="1:7" s="19" customFormat="1" ht="12.75" x14ac:dyDescent="0.25">
      <c r="A25" s="19" t="s">
        <v>40</v>
      </c>
      <c r="B25" s="23">
        <v>949071</v>
      </c>
      <c r="C25" s="23">
        <v>931851</v>
      </c>
      <c r="D25" s="24"/>
      <c r="E25" s="20" t="s">
        <v>41</v>
      </c>
      <c r="F25" s="21">
        <f>SUM(F26:F27)</f>
        <v>259641270</v>
      </c>
      <c r="G25" s="21">
        <f>SUM(G26:G27)</f>
        <v>0</v>
      </c>
    </row>
    <row r="26" spans="1:7" s="19" customFormat="1" ht="12.75" x14ac:dyDescent="0.25">
      <c r="A26" s="19" t="s">
        <v>42</v>
      </c>
      <c r="B26" s="23">
        <v>0</v>
      </c>
      <c r="C26" s="23">
        <v>0</v>
      </c>
      <c r="D26" s="24"/>
      <c r="E26" s="19" t="s">
        <v>43</v>
      </c>
      <c r="F26" s="23">
        <v>259641270</v>
      </c>
      <c r="G26" s="23">
        <v>0</v>
      </c>
    </row>
    <row r="27" spans="1:7" s="19" customFormat="1" ht="12.75" x14ac:dyDescent="0.25">
      <c r="A27" s="20" t="s">
        <v>44</v>
      </c>
      <c r="B27" s="21">
        <f>SUM(B28:B32)</f>
        <v>328334555</v>
      </c>
      <c r="C27" s="21">
        <f>SUM(C28:C32)</f>
        <v>47802537</v>
      </c>
      <c r="D27" s="22"/>
      <c r="E27" s="19" t="s">
        <v>45</v>
      </c>
      <c r="F27" s="23">
        <v>0</v>
      </c>
      <c r="G27" s="23">
        <v>0</v>
      </c>
    </row>
    <row r="28" spans="1:7" s="19" customFormat="1" ht="25.5" x14ac:dyDescent="0.25">
      <c r="A28" s="19" t="s">
        <v>46</v>
      </c>
      <c r="B28" s="23">
        <v>605515</v>
      </c>
      <c r="C28" s="23">
        <v>0</v>
      </c>
      <c r="D28" s="24"/>
      <c r="E28" s="20" t="s">
        <v>47</v>
      </c>
      <c r="F28" s="21">
        <v>0</v>
      </c>
      <c r="G28" s="21">
        <v>0</v>
      </c>
    </row>
    <row r="29" spans="1:7" s="19" customFormat="1" ht="25.5" x14ac:dyDescent="0.25">
      <c r="A29" s="19" t="s">
        <v>48</v>
      </c>
      <c r="B29" s="23">
        <v>0</v>
      </c>
      <c r="C29" s="23"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9" customFormat="1" ht="25.5" x14ac:dyDescent="0.25">
      <c r="A30" s="19" t="s">
        <v>50</v>
      </c>
      <c r="B30" s="23">
        <v>7680128</v>
      </c>
      <c r="C30" s="23">
        <v>7680128</v>
      </c>
      <c r="D30" s="24"/>
      <c r="E30" s="19" t="s">
        <v>51</v>
      </c>
      <c r="F30" s="23">
        <v>0</v>
      </c>
      <c r="G30" s="23">
        <v>0</v>
      </c>
    </row>
    <row r="31" spans="1:7" s="19" customFormat="1" ht="12.75" x14ac:dyDescent="0.25">
      <c r="A31" s="19" t="s">
        <v>52</v>
      </c>
      <c r="B31" s="23">
        <v>320048912</v>
      </c>
      <c r="C31" s="23">
        <v>40122409</v>
      </c>
      <c r="D31" s="22"/>
      <c r="E31" s="19" t="s">
        <v>53</v>
      </c>
      <c r="F31" s="23">
        <v>0</v>
      </c>
      <c r="G31" s="23">
        <v>0</v>
      </c>
    </row>
    <row r="32" spans="1:7" s="19" customFormat="1" ht="12.75" x14ac:dyDescent="0.25">
      <c r="A32" s="19" t="s">
        <v>54</v>
      </c>
      <c r="B32" s="23">
        <v>0</v>
      </c>
      <c r="C32" s="23">
        <v>0</v>
      </c>
      <c r="D32" s="24"/>
      <c r="E32" s="19" t="s">
        <v>55</v>
      </c>
      <c r="F32" s="23">
        <v>0</v>
      </c>
      <c r="G32" s="23">
        <v>0</v>
      </c>
    </row>
    <row r="33" spans="1:7" s="19" customFormat="1" ht="25.5" x14ac:dyDescent="0.25">
      <c r="A33" s="20" t="s">
        <v>56</v>
      </c>
      <c r="B33" s="21">
        <f>SUM(B34:B38)</f>
        <v>679510</v>
      </c>
      <c r="C33" s="21">
        <f>SUM(C34:C38)</f>
        <v>679510</v>
      </c>
      <c r="D33" s="24"/>
      <c r="E33" s="20" t="s">
        <v>57</v>
      </c>
      <c r="F33" s="21">
        <f>SUM(F34:F39)</f>
        <v>22992599</v>
      </c>
      <c r="G33" s="21">
        <f>SUM(G34:G39)</f>
        <v>12105133</v>
      </c>
    </row>
    <row r="34" spans="1:7" s="19" customFormat="1" ht="12.75" x14ac:dyDescent="0.25">
      <c r="A34" s="19" t="s">
        <v>58</v>
      </c>
      <c r="B34" s="23">
        <v>0</v>
      </c>
      <c r="C34" s="23">
        <v>0</v>
      </c>
      <c r="D34" s="24"/>
      <c r="E34" s="19" t="s">
        <v>59</v>
      </c>
      <c r="F34" s="23">
        <v>0</v>
      </c>
      <c r="G34" s="23">
        <v>0</v>
      </c>
    </row>
    <row r="35" spans="1:7" s="19" customFormat="1" ht="12.75" x14ac:dyDescent="0.25">
      <c r="A35" s="19" t="s">
        <v>60</v>
      </c>
      <c r="B35" s="23">
        <v>0</v>
      </c>
      <c r="C35" s="23">
        <v>0</v>
      </c>
      <c r="D35" s="24"/>
      <c r="E35" s="19" t="s">
        <v>61</v>
      </c>
      <c r="F35" s="23">
        <v>8417025</v>
      </c>
      <c r="G35" s="23">
        <v>3611320</v>
      </c>
    </row>
    <row r="36" spans="1:7" s="19" customFormat="1" ht="12.75" x14ac:dyDescent="0.25">
      <c r="A36" s="19" t="s">
        <v>62</v>
      </c>
      <c r="B36" s="23">
        <v>0</v>
      </c>
      <c r="C36" s="23">
        <v>0</v>
      </c>
      <c r="D36" s="22"/>
      <c r="E36" s="19" t="s">
        <v>63</v>
      </c>
      <c r="F36" s="23">
        <v>0</v>
      </c>
      <c r="G36" s="23">
        <v>0</v>
      </c>
    </row>
    <row r="37" spans="1:7" s="19" customFormat="1" ht="12.75" customHeight="1" x14ac:dyDescent="0.25">
      <c r="A37" s="19" t="s">
        <v>64</v>
      </c>
      <c r="B37" s="23">
        <v>0</v>
      </c>
      <c r="C37" s="23">
        <v>0</v>
      </c>
      <c r="D37" s="22"/>
      <c r="E37" s="19" t="s">
        <v>65</v>
      </c>
      <c r="F37" s="23">
        <v>0</v>
      </c>
      <c r="G37" s="23">
        <v>0</v>
      </c>
    </row>
    <row r="38" spans="1:7" s="19" customFormat="1" ht="12.75" customHeight="1" x14ac:dyDescent="0.25">
      <c r="A38" s="19" t="s">
        <v>66</v>
      </c>
      <c r="B38" s="23">
        <v>679510</v>
      </c>
      <c r="C38" s="23">
        <v>679510</v>
      </c>
      <c r="D38" s="24"/>
      <c r="E38" s="19" t="s">
        <v>67</v>
      </c>
      <c r="F38" s="23">
        <v>14575574</v>
      </c>
      <c r="G38" s="23">
        <v>8493813</v>
      </c>
    </row>
    <row r="39" spans="1:7" s="19" customFormat="1" ht="12.75" x14ac:dyDescent="0.25">
      <c r="A39" s="20" t="s">
        <v>68</v>
      </c>
      <c r="B39" s="21">
        <v>84004785</v>
      </c>
      <c r="C39" s="21">
        <v>89763628</v>
      </c>
      <c r="D39" s="22"/>
      <c r="E39" s="19" t="s">
        <v>69</v>
      </c>
      <c r="F39" s="23">
        <v>0</v>
      </c>
      <c r="G39" s="23">
        <v>0</v>
      </c>
    </row>
    <row r="40" spans="1:7" s="19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13659231</v>
      </c>
      <c r="G40" s="21">
        <f>SUM(G41:G43)</f>
        <v>45245181</v>
      </c>
    </row>
    <row r="41" spans="1:7" s="19" customFormat="1" ht="25.5" x14ac:dyDescent="0.25">
      <c r="A41" s="19" t="s">
        <v>72</v>
      </c>
      <c r="B41" s="23">
        <v>0</v>
      </c>
      <c r="C41" s="23">
        <v>0</v>
      </c>
      <c r="D41" s="22"/>
      <c r="E41" s="19" t="s">
        <v>73</v>
      </c>
      <c r="F41" s="23">
        <v>13659231</v>
      </c>
      <c r="G41" s="23">
        <v>45245181</v>
      </c>
    </row>
    <row r="42" spans="1:7" s="19" customFormat="1" ht="12.75" x14ac:dyDescent="0.25">
      <c r="A42" s="19" t="s">
        <v>74</v>
      </c>
      <c r="B42" s="23">
        <v>0</v>
      </c>
      <c r="C42" s="23">
        <v>0</v>
      </c>
      <c r="D42" s="24"/>
      <c r="E42" s="19" t="s">
        <v>75</v>
      </c>
      <c r="F42" s="23">
        <v>0</v>
      </c>
      <c r="G42" s="23">
        <v>0</v>
      </c>
    </row>
    <row r="43" spans="1:7" s="19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9" t="s">
        <v>77</v>
      </c>
      <c r="F43" s="23">
        <v>0</v>
      </c>
      <c r="G43" s="23">
        <v>0</v>
      </c>
    </row>
    <row r="44" spans="1:7" s="19" customFormat="1" ht="12.75" x14ac:dyDescent="0.25">
      <c r="A44" s="19" t="s">
        <v>78</v>
      </c>
      <c r="B44" s="23">
        <v>0</v>
      </c>
      <c r="C44" s="23">
        <v>0</v>
      </c>
      <c r="E44" s="20" t="s">
        <v>79</v>
      </c>
      <c r="F44" s="21">
        <f>SUM(F45:F47)</f>
        <v>49139915</v>
      </c>
      <c r="G44" s="21">
        <f>SUM(G45:G47)</f>
        <v>10901878</v>
      </c>
    </row>
    <row r="45" spans="1:7" s="19" customFormat="1" ht="12.75" x14ac:dyDescent="0.25">
      <c r="A45" s="19" t="s">
        <v>80</v>
      </c>
      <c r="B45" s="23">
        <v>0</v>
      </c>
      <c r="C45" s="23">
        <v>0</v>
      </c>
      <c r="D45" s="22"/>
      <c r="E45" s="19" t="s">
        <v>81</v>
      </c>
      <c r="F45" s="23">
        <v>4221925</v>
      </c>
      <c r="G45" s="23">
        <v>8090921</v>
      </c>
    </row>
    <row r="46" spans="1:7" s="19" customFormat="1" ht="25.5" x14ac:dyDescent="0.25">
      <c r="A46" s="19" t="s">
        <v>82</v>
      </c>
      <c r="B46" s="23">
        <v>0</v>
      </c>
      <c r="C46" s="23">
        <v>0</v>
      </c>
      <c r="D46" s="22"/>
      <c r="E46" s="19" t="s">
        <v>83</v>
      </c>
      <c r="F46" s="23">
        <v>0</v>
      </c>
      <c r="G46" s="23">
        <v>0</v>
      </c>
    </row>
    <row r="47" spans="1:7" s="19" customFormat="1" ht="12.75" x14ac:dyDescent="0.25">
      <c r="A47" s="19" t="s">
        <v>84</v>
      </c>
      <c r="B47" s="23">
        <v>0</v>
      </c>
      <c r="C47" s="23">
        <v>0</v>
      </c>
      <c r="D47" s="22"/>
      <c r="E47" s="19" t="s">
        <v>85</v>
      </c>
      <c r="F47" s="23">
        <v>44917990</v>
      </c>
      <c r="G47" s="23">
        <v>2810957</v>
      </c>
    </row>
    <row r="48" spans="1:7" s="19" customFormat="1" ht="12.75" x14ac:dyDescent="0.25">
      <c r="A48" s="20"/>
      <c r="B48" s="25"/>
      <c r="C48" s="25"/>
      <c r="D48" s="22"/>
      <c r="F48" s="26"/>
      <c r="G48" s="26"/>
    </row>
    <row r="49" spans="1:7" s="19" customFormat="1" ht="12.75" x14ac:dyDescent="0.25">
      <c r="A49" s="20" t="s">
        <v>86</v>
      </c>
      <c r="B49" s="21">
        <f>SUM(B11+B19+B27+B33+B39+B40+B43)</f>
        <v>15628554897</v>
      </c>
      <c r="C49" s="21">
        <f>SUM(C11+C19+C27+C33+C39+C40+C43)</f>
        <v>11856664391</v>
      </c>
      <c r="D49" s="24"/>
      <c r="E49" s="20" t="s">
        <v>87</v>
      </c>
      <c r="F49" s="21">
        <f>SUM(F44+F40+F33+F29+F28+F25+F21+F11)</f>
        <v>2138762395</v>
      </c>
      <c r="G49" s="21">
        <f>SUM(G44+G40+G33+G29+G28+G25+G21+G11)</f>
        <v>1602182427</v>
      </c>
    </row>
    <row r="50" spans="1:7" s="19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9" customFormat="1" ht="13.5" thickTop="1" x14ac:dyDescent="0.25">
      <c r="A51" s="17" t="s">
        <v>88</v>
      </c>
      <c r="B51" s="18"/>
      <c r="C51" s="18"/>
      <c r="D51" s="28"/>
      <c r="E51" s="17" t="s">
        <v>89</v>
      </c>
      <c r="F51" s="18"/>
      <c r="G51" s="18"/>
    </row>
    <row r="52" spans="1:7" s="19" customFormat="1" ht="5.0999999999999996" customHeight="1" x14ac:dyDescent="0.25">
      <c r="B52" s="25"/>
      <c r="C52" s="25"/>
      <c r="D52" s="24"/>
      <c r="F52" s="25"/>
      <c r="G52" s="25"/>
    </row>
    <row r="53" spans="1:7" s="19" customFormat="1" ht="12.75" x14ac:dyDescent="0.25">
      <c r="A53" s="20" t="s">
        <v>90</v>
      </c>
      <c r="B53" s="21">
        <v>1032436518</v>
      </c>
      <c r="C53" s="21">
        <v>1079645707</v>
      </c>
      <c r="D53" s="24"/>
      <c r="E53" s="20" t="s">
        <v>91</v>
      </c>
      <c r="F53" s="21">
        <v>2026601546</v>
      </c>
      <c r="G53" s="21">
        <v>2049566527</v>
      </c>
    </row>
    <row r="54" spans="1:7" s="19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9" customFormat="1" ht="12.75" x14ac:dyDescent="0.25">
      <c r="A55" s="20" t="s">
        <v>92</v>
      </c>
      <c r="B55" s="21">
        <v>5339942481</v>
      </c>
      <c r="C55" s="21">
        <v>5337792126</v>
      </c>
      <c r="D55" s="24"/>
      <c r="E55" s="20" t="s">
        <v>93</v>
      </c>
      <c r="F55" s="21">
        <v>124011</v>
      </c>
      <c r="G55" s="21">
        <v>124011</v>
      </c>
    </row>
    <row r="56" spans="1:7" s="19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9" customFormat="1" ht="12.75" x14ac:dyDescent="0.25">
      <c r="A57" s="20" t="s">
        <v>94</v>
      </c>
      <c r="B57" s="21">
        <v>44229472397</v>
      </c>
      <c r="C57" s="21">
        <v>44089218125</v>
      </c>
      <c r="D57" s="24"/>
      <c r="E57" s="20" t="s">
        <v>95</v>
      </c>
      <c r="F57" s="21">
        <v>12688649408</v>
      </c>
      <c r="G57" s="21">
        <v>13022620822</v>
      </c>
    </row>
    <row r="58" spans="1:7" s="19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9" customFormat="1" ht="12.75" x14ac:dyDescent="0.25">
      <c r="A59" s="20" t="s">
        <v>96</v>
      </c>
      <c r="B59" s="21">
        <v>4440641546</v>
      </c>
      <c r="C59" s="21">
        <v>4420893928</v>
      </c>
      <c r="D59" s="24"/>
      <c r="E59" s="20" t="s">
        <v>97</v>
      </c>
      <c r="F59" s="21">
        <v>2973705136</v>
      </c>
      <c r="G59" s="21">
        <v>3012828170</v>
      </c>
    </row>
    <row r="60" spans="1:7" s="19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9" customFormat="1" ht="25.5" x14ac:dyDescent="0.25">
      <c r="A61" s="20" t="s">
        <v>98</v>
      </c>
      <c r="B61" s="21">
        <v>345976262</v>
      </c>
      <c r="C61" s="21">
        <v>239423586</v>
      </c>
      <c r="D61" s="24"/>
      <c r="E61" s="20" t="s">
        <v>99</v>
      </c>
      <c r="F61" s="21">
        <v>924782504</v>
      </c>
      <c r="G61" s="21">
        <v>922998447</v>
      </c>
    </row>
    <row r="62" spans="1:7" s="19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9" customFormat="1" ht="12.75" x14ac:dyDescent="0.25">
      <c r="A63" s="20" t="s">
        <v>100</v>
      </c>
      <c r="B63" s="21">
        <v>-126511015</v>
      </c>
      <c r="C63" s="21">
        <v>-131063559</v>
      </c>
      <c r="D63" s="22"/>
      <c r="E63" s="20" t="s">
        <v>101</v>
      </c>
      <c r="F63" s="21">
        <v>56212656</v>
      </c>
      <c r="G63" s="21">
        <v>57072878</v>
      </c>
    </row>
    <row r="64" spans="1:7" s="19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9" customFormat="1" ht="12.75" x14ac:dyDescent="0.25">
      <c r="A65" s="20" t="s">
        <v>102</v>
      </c>
      <c r="B65" s="21">
        <v>5039302643</v>
      </c>
      <c r="C65" s="21">
        <v>4835109116</v>
      </c>
      <c r="D65" s="24"/>
      <c r="F65" s="25"/>
      <c r="G65" s="25"/>
    </row>
    <row r="66" spans="1:9" s="19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9" customFormat="1" ht="12.75" x14ac:dyDescent="0.25">
      <c r="A67" s="20" t="s">
        <v>103</v>
      </c>
      <c r="B67" s="29">
        <v>0</v>
      </c>
      <c r="C67" s="29">
        <v>0</v>
      </c>
      <c r="D67" s="24"/>
      <c r="F67" s="25"/>
      <c r="G67" s="25"/>
    </row>
    <row r="68" spans="1:9" s="19" customFormat="1" ht="5.0999999999999996" customHeight="1" x14ac:dyDescent="0.25">
      <c r="B68" s="21"/>
      <c r="C68" s="21"/>
      <c r="D68" s="24"/>
      <c r="F68" s="25"/>
      <c r="G68" s="25"/>
    </row>
    <row r="69" spans="1:9" s="19" customFormat="1" ht="12.75" x14ac:dyDescent="0.25">
      <c r="A69" s="20" t="s">
        <v>104</v>
      </c>
      <c r="B69" s="21">
        <v>92086050</v>
      </c>
      <c r="C69" s="21">
        <v>92049968</v>
      </c>
      <c r="D69" s="24"/>
      <c r="E69" s="20" t="s">
        <v>105</v>
      </c>
      <c r="F69" s="21">
        <f>SUM(F63+F61+F59+F57+F55+F53)</f>
        <v>18670075261</v>
      </c>
      <c r="G69" s="21">
        <f>SUM(G63+G61+G59+G57+G55+G53)</f>
        <v>19065210855</v>
      </c>
    </row>
    <row r="70" spans="1:9" s="19" customFormat="1" ht="12.75" x14ac:dyDescent="0.25">
      <c r="B70" s="25"/>
      <c r="C70" s="25"/>
      <c r="D70" s="24"/>
      <c r="F70" s="26"/>
      <c r="G70" s="26"/>
    </row>
    <row r="71" spans="1:9" s="19" customFormat="1" ht="12.75" x14ac:dyDescent="0.25">
      <c r="A71" s="20" t="s">
        <v>106</v>
      </c>
      <c r="B71" s="21">
        <f>SUM(B69+B65+B63+B61+B59+B57+B55+B53+B67)</f>
        <v>60393346882</v>
      </c>
      <c r="C71" s="21">
        <f>SUM(C69+C65+C63+C61+C59+C57+C55+C53+C67)</f>
        <v>59963068997</v>
      </c>
      <c r="D71" s="24"/>
      <c r="E71" s="20" t="s">
        <v>107</v>
      </c>
      <c r="F71" s="21">
        <f>SUM(F69+F49)</f>
        <v>20808837656</v>
      </c>
      <c r="G71" s="21">
        <f>SUM(G69+G49)</f>
        <v>20667393282</v>
      </c>
      <c r="I71" s="26"/>
    </row>
    <row r="72" spans="1:9" s="19" customFormat="1" ht="12.75" x14ac:dyDescent="0.25">
      <c r="B72" s="26"/>
      <c r="C72" s="26"/>
      <c r="D72" s="24"/>
      <c r="F72" s="26"/>
      <c r="G72" s="26"/>
    </row>
    <row r="73" spans="1:9" s="16" customFormat="1" ht="15.95" customHeight="1" x14ac:dyDescent="0.25">
      <c r="B73" s="30"/>
      <c r="C73" s="30"/>
      <c r="D73" s="31"/>
      <c r="E73" s="32" t="s">
        <v>108</v>
      </c>
      <c r="F73" s="33"/>
      <c r="G73" s="33"/>
    </row>
    <row r="74" spans="1:9" s="19" customFormat="1" ht="5.0999999999999996" customHeight="1" x14ac:dyDescent="0.25">
      <c r="B74" s="25"/>
      <c r="C74" s="25"/>
      <c r="D74" s="24"/>
      <c r="F74" s="25"/>
      <c r="G74" s="25"/>
    </row>
    <row r="75" spans="1:9" s="19" customFormat="1" ht="12.75" x14ac:dyDescent="0.25">
      <c r="B75" s="26"/>
      <c r="C75" s="26"/>
      <c r="E75" s="34" t="s">
        <v>109</v>
      </c>
      <c r="F75" s="35">
        <f>SUM(F77+F79+F81)</f>
        <v>-6403650274</v>
      </c>
      <c r="G75" s="35">
        <f>SUM(G77+G79+G81)</f>
        <v>-33037893608</v>
      </c>
    </row>
    <row r="76" spans="1:9" s="19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9" customFormat="1" ht="12.75" x14ac:dyDescent="0.25">
      <c r="B77" s="25"/>
      <c r="C77" s="25"/>
      <c r="D77" s="24"/>
      <c r="E77" s="20" t="s">
        <v>110</v>
      </c>
      <c r="F77" s="21">
        <v>0</v>
      </c>
      <c r="G77" s="21">
        <v>0</v>
      </c>
    </row>
    <row r="78" spans="1:9" s="19" customFormat="1" ht="5.0999999999999996" customHeight="1" x14ac:dyDescent="0.25">
      <c r="B78" s="26"/>
      <c r="C78" s="26"/>
      <c r="E78" s="20"/>
      <c r="F78" s="21"/>
      <c r="G78" s="21"/>
    </row>
    <row r="79" spans="1:9" s="19" customFormat="1" ht="12.75" x14ac:dyDescent="0.25">
      <c r="B79" s="25"/>
      <c r="C79" s="25"/>
      <c r="D79" s="24"/>
      <c r="E79" s="20" t="s">
        <v>111</v>
      </c>
      <c r="F79" s="21">
        <v>106882006</v>
      </c>
      <c r="G79" s="21">
        <v>106882006</v>
      </c>
    </row>
    <row r="80" spans="1:9" s="19" customFormat="1" ht="5.0999999999999996" customHeight="1" x14ac:dyDescent="0.25">
      <c r="B80" s="26"/>
      <c r="C80" s="26"/>
      <c r="E80" s="20"/>
      <c r="F80" s="21"/>
      <c r="G80" s="21"/>
    </row>
    <row r="81" spans="2:7" s="19" customFormat="1" ht="12.75" x14ac:dyDescent="0.25">
      <c r="B81" s="26"/>
      <c r="C81" s="26"/>
      <c r="D81" s="24"/>
      <c r="E81" s="20" t="s">
        <v>112</v>
      </c>
      <c r="F81" s="21">
        <v>-6510532280</v>
      </c>
      <c r="G81" s="21">
        <v>-33144775614</v>
      </c>
    </row>
    <row r="82" spans="2:7" s="19" customFormat="1" ht="5.0999999999999996" customHeight="1" x14ac:dyDescent="0.25">
      <c r="B82" s="25"/>
      <c r="C82" s="25"/>
      <c r="D82" s="24"/>
      <c r="F82" s="26"/>
      <c r="G82" s="26"/>
    </row>
    <row r="83" spans="2:7" s="19" customFormat="1" ht="12.75" x14ac:dyDescent="0.25">
      <c r="B83" s="25"/>
      <c r="C83" s="25"/>
      <c r="D83" s="22"/>
      <c r="E83" s="34" t="s">
        <v>113</v>
      </c>
      <c r="F83" s="35">
        <f>SUM(F85+F87+F89+F91+F93)</f>
        <v>61616714397</v>
      </c>
      <c r="G83" s="35">
        <f>SUM(G85+G87+G89+G91+G93)</f>
        <v>84190233714</v>
      </c>
    </row>
    <row r="84" spans="2:7" s="19" customFormat="1" ht="5.0999999999999996" customHeight="1" x14ac:dyDescent="0.25">
      <c r="B84" s="25"/>
      <c r="C84" s="25"/>
      <c r="D84" s="22"/>
      <c r="F84" s="26"/>
      <c r="G84" s="26"/>
    </row>
    <row r="85" spans="2:7" s="19" customFormat="1" ht="12.75" x14ac:dyDescent="0.25">
      <c r="B85" s="25"/>
      <c r="C85" s="25"/>
      <c r="D85" s="24"/>
      <c r="E85" s="20" t="s">
        <v>114</v>
      </c>
      <c r="F85" s="21">
        <v>11401627176</v>
      </c>
      <c r="G85" s="21">
        <v>40500130279</v>
      </c>
    </row>
    <row r="86" spans="2:7" s="19" customFormat="1" ht="5.0999999999999996" customHeight="1" x14ac:dyDescent="0.25">
      <c r="B86" s="26"/>
      <c r="C86" s="26"/>
      <c r="E86" s="20"/>
      <c r="F86" s="21"/>
      <c r="G86" s="21"/>
    </row>
    <row r="87" spans="2:7" s="19" customFormat="1" ht="12.75" x14ac:dyDescent="0.25">
      <c r="B87" s="26"/>
      <c r="C87" s="26"/>
      <c r="E87" s="20" t="s">
        <v>115</v>
      </c>
      <c r="F87" s="21">
        <v>49581746132</v>
      </c>
      <c r="G87" s="21">
        <v>43056830346</v>
      </c>
    </row>
    <row r="88" spans="2:7" s="19" customFormat="1" ht="5.0999999999999996" customHeight="1" x14ac:dyDescent="0.25">
      <c r="B88" s="26"/>
      <c r="C88" s="26"/>
      <c r="E88" s="20"/>
      <c r="F88" s="21"/>
      <c r="G88" s="21"/>
    </row>
    <row r="89" spans="2:7" s="19" customFormat="1" ht="12.75" x14ac:dyDescent="0.25">
      <c r="B89" s="26"/>
      <c r="C89" s="26"/>
      <c r="E89" s="20" t="s">
        <v>116</v>
      </c>
      <c r="F89" s="21">
        <v>635767094</v>
      </c>
      <c r="G89" s="21">
        <v>635699094</v>
      </c>
    </row>
    <row r="90" spans="2:7" s="19" customFormat="1" ht="5.0999999999999996" customHeight="1" x14ac:dyDescent="0.25">
      <c r="B90" s="26"/>
      <c r="C90" s="26"/>
      <c r="E90" s="20"/>
      <c r="F90" s="21"/>
      <c r="G90" s="21"/>
    </row>
    <row r="91" spans="2:7" s="19" customFormat="1" ht="12.75" x14ac:dyDescent="0.25">
      <c r="B91" s="26"/>
      <c r="C91" s="26"/>
      <c r="E91" s="20" t="s">
        <v>117</v>
      </c>
      <c r="F91" s="21">
        <v>0</v>
      </c>
      <c r="G91" s="21">
        <v>0</v>
      </c>
    </row>
    <row r="92" spans="2:7" s="19" customFormat="1" ht="5.0999999999999996" customHeight="1" x14ac:dyDescent="0.25">
      <c r="B92" s="26"/>
      <c r="C92" s="26"/>
      <c r="E92" s="20"/>
      <c r="F92" s="21"/>
      <c r="G92" s="21"/>
    </row>
    <row r="93" spans="2:7" s="19" customFormat="1" ht="12.75" x14ac:dyDescent="0.25">
      <c r="B93" s="26"/>
      <c r="C93" s="26"/>
      <c r="E93" s="20" t="s">
        <v>118</v>
      </c>
      <c r="F93" s="21">
        <v>-2426005</v>
      </c>
      <c r="G93" s="21">
        <v>-2426005</v>
      </c>
    </row>
    <row r="94" spans="2:7" s="19" customFormat="1" ht="5.0999999999999996" customHeight="1" x14ac:dyDescent="0.25">
      <c r="B94" s="26"/>
      <c r="C94" s="26"/>
      <c r="F94" s="26"/>
      <c r="G94" s="26"/>
    </row>
    <row r="95" spans="2:7" s="19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9" customFormat="1" ht="5.0999999999999996" customHeight="1" x14ac:dyDescent="0.25">
      <c r="B96" s="26"/>
      <c r="C96" s="26"/>
      <c r="F96" s="26"/>
      <c r="G96" s="26"/>
    </row>
    <row r="97" spans="1:8" s="19" customFormat="1" ht="12.75" x14ac:dyDescent="0.25">
      <c r="B97" s="26"/>
      <c r="C97" s="26"/>
      <c r="E97" s="20" t="s">
        <v>120</v>
      </c>
      <c r="F97" s="21">
        <v>0</v>
      </c>
      <c r="G97" s="21">
        <v>0</v>
      </c>
    </row>
    <row r="98" spans="1:8" s="19" customFormat="1" ht="5.0999999999999996" customHeight="1" x14ac:dyDescent="0.25">
      <c r="B98" s="26"/>
      <c r="C98" s="26"/>
      <c r="E98" s="20"/>
      <c r="F98" s="21"/>
      <c r="G98" s="21"/>
    </row>
    <row r="99" spans="1:8" s="19" customFormat="1" ht="12.75" x14ac:dyDescent="0.25">
      <c r="B99" s="26"/>
      <c r="C99" s="26"/>
      <c r="E99" s="20" t="s">
        <v>121</v>
      </c>
      <c r="F99" s="21">
        <v>0</v>
      </c>
      <c r="G99" s="21">
        <v>0</v>
      </c>
    </row>
    <row r="100" spans="1:8" s="19" customFormat="1" ht="12.75" x14ac:dyDescent="0.25">
      <c r="B100" s="26"/>
      <c r="C100" s="26"/>
      <c r="F100" s="26"/>
      <c r="G100" s="26"/>
    </row>
    <row r="101" spans="1:8" s="19" customFormat="1" ht="12.75" x14ac:dyDescent="0.25">
      <c r="B101" s="26"/>
      <c r="C101" s="26"/>
      <c r="E101" s="20" t="s">
        <v>122</v>
      </c>
      <c r="F101" s="21">
        <f>SUM(F75+F83+F95)</f>
        <v>55213064123</v>
      </c>
      <c r="G101" s="21">
        <f>SUM(G75+G83+G95)</f>
        <v>51152340106</v>
      </c>
    </row>
    <row r="102" spans="1:8" s="19" customFormat="1" ht="12.75" x14ac:dyDescent="0.25">
      <c r="B102" s="26"/>
      <c r="C102" s="26"/>
      <c r="E102" s="20"/>
      <c r="F102" s="29"/>
      <c r="G102" s="29"/>
    </row>
    <row r="103" spans="1:8" s="19" customFormat="1" ht="12.75" x14ac:dyDescent="0.25">
      <c r="A103" s="36" t="s">
        <v>123</v>
      </c>
      <c r="B103" s="37">
        <f>SUM(B71+B49)</f>
        <v>76021901779</v>
      </c>
      <c r="C103" s="37">
        <f>SUM(C71+C49)</f>
        <v>71819733388</v>
      </c>
      <c r="D103" s="38"/>
      <c r="E103" s="36" t="s">
        <v>124</v>
      </c>
      <c r="F103" s="37">
        <f>SUM(F101+F71)</f>
        <v>76021901779</v>
      </c>
      <c r="G103" s="37">
        <f>SUM(G101+G71)</f>
        <v>71819733388</v>
      </c>
    </row>
    <row r="104" spans="1:8" s="3" customFormat="1" ht="15" customHeight="1" x14ac:dyDescent="0.2">
      <c r="A104" s="39" t="s">
        <v>125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s="3" customFormat="1" ht="12.75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x14ac:dyDescent="0.25">
      <c r="F108" s="40"/>
      <c r="G108" s="40"/>
      <c r="H108" s="3"/>
    </row>
    <row r="109" spans="1:8" x14ac:dyDescent="0.25">
      <c r="H109" s="3"/>
    </row>
    <row r="110" spans="1:8" x14ac:dyDescent="0.25">
      <c r="H110" s="3"/>
    </row>
    <row r="111" spans="1:8" x14ac:dyDescent="0.25">
      <c r="A111" s="41"/>
      <c r="B111" s="41"/>
      <c r="C111" s="41"/>
      <c r="E111" s="41"/>
      <c r="F111" s="41"/>
      <c r="G111" s="41"/>
      <c r="H111" s="3"/>
    </row>
    <row r="112" spans="1:8" x14ac:dyDescent="0.25">
      <c r="A112" s="41"/>
      <c r="B112" s="41"/>
      <c r="C112" s="41"/>
      <c r="E112" s="41"/>
      <c r="F112" s="41"/>
      <c r="G112" s="41"/>
      <c r="H112" s="3"/>
    </row>
    <row r="113" spans="1:8" x14ac:dyDescent="0.25">
      <c r="H113" s="3"/>
    </row>
    <row r="114" spans="1:8" x14ac:dyDescent="0.25">
      <c r="H114" s="3"/>
    </row>
    <row r="115" spans="1:8" x14ac:dyDescent="0.25">
      <c r="H115" s="3"/>
    </row>
    <row r="116" spans="1:8" ht="16.5" x14ac:dyDescent="0.25">
      <c r="A116" s="42"/>
      <c r="B116" s="42"/>
      <c r="C116" s="42"/>
      <c r="D116" s="42"/>
      <c r="E116" s="42"/>
      <c r="F116" s="42"/>
      <c r="G116" s="42"/>
      <c r="H116" s="3"/>
    </row>
    <row r="117" spans="1:8" x14ac:dyDescent="0.25"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</sheetData>
  <mergeCells count="10">
    <mergeCell ref="A112:C112"/>
    <mergeCell ref="E112:G112"/>
    <mergeCell ref="A116:G116"/>
    <mergeCell ref="A2:G2"/>
    <mergeCell ref="A3:G3"/>
    <mergeCell ref="A4:G4"/>
    <mergeCell ref="A5:G5"/>
    <mergeCell ref="A6:G6"/>
    <mergeCell ref="A111:C111"/>
    <mergeCell ref="E111:G111"/>
  </mergeCells>
  <pageMargins left="0.70866141732283472" right="0.70866141732283472" top="0.74803149606299213" bottom="0.74803149606299213" header="0.31496062992125984" footer="0.31496062992125984"/>
  <pageSetup scale="4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2023-05-26T18:13:29Z</dcterms:created>
  <dcterms:modified xsi:type="dcterms:W3CDTF">2023-05-26T18:13:29Z</dcterms:modified>
</cp:coreProperties>
</file>