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63AE441-A976-4DB1-9481-F36357057E82}" xr6:coauthVersionLast="47" xr6:coauthVersionMax="47" xr10:uidLastSave="{00000000-0000-0000-0000-000000000000}"/>
  <bookViews>
    <workbookView xWindow="-120" yWindow="-120" windowWidth="20730" windowHeight="11160" xr2:uid="{FEC7701F-A4DB-4FB5-9012-130EB2A00F36}"/>
  </bookViews>
  <sheets>
    <sheet name="Gobierno Estatal" sheetId="1" r:id="rId1"/>
  </sheets>
  <definedNames>
    <definedName name="_xlnm.Print_Titles" localSheetId="0">'Gobierno Estatal'!$3:$9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1" l="1"/>
  <c r="O56" i="1" s="1"/>
  <c r="O55" i="1" s="1"/>
  <c r="O54" i="1" s="1"/>
  <c r="O53" i="1" s="1"/>
  <c r="O51" i="1" s="1"/>
  <c r="N56" i="1"/>
  <c r="N55" i="1" s="1"/>
  <c r="N54" i="1" s="1"/>
  <c r="N53" i="1" s="1"/>
  <c r="N51" i="1" s="1"/>
  <c r="M56" i="1"/>
  <c r="M55" i="1" s="1"/>
  <c r="M54" i="1" s="1"/>
  <c r="M53" i="1" s="1"/>
  <c r="M51" i="1" s="1"/>
  <c r="L56" i="1"/>
  <c r="K56" i="1"/>
  <c r="K55" i="1" s="1"/>
  <c r="K54" i="1" s="1"/>
  <c r="K53" i="1" s="1"/>
  <c r="K51" i="1" s="1"/>
  <c r="J56" i="1"/>
  <c r="J55" i="1" s="1"/>
  <c r="J54" i="1" s="1"/>
  <c r="J53" i="1" s="1"/>
  <c r="J51" i="1" s="1"/>
  <c r="I56" i="1"/>
  <c r="H56" i="1"/>
  <c r="H55" i="1" s="1"/>
  <c r="H54" i="1" s="1"/>
  <c r="H53" i="1" s="1"/>
  <c r="H51" i="1" s="1"/>
  <c r="L55" i="1"/>
  <c r="L54" i="1" s="1"/>
  <c r="L53" i="1" s="1"/>
  <c r="L51" i="1" s="1"/>
  <c r="I55" i="1"/>
  <c r="I54" i="1" s="1"/>
  <c r="I53" i="1" s="1"/>
  <c r="I51" i="1" s="1"/>
  <c r="O45" i="1"/>
  <c r="O44" i="1"/>
  <c r="O43" i="1" s="1"/>
  <c r="O42" i="1" s="1"/>
  <c r="O41" i="1" s="1"/>
  <c r="N44" i="1"/>
  <c r="M44" i="1"/>
  <c r="M43" i="1" s="1"/>
  <c r="M42" i="1" s="1"/>
  <c r="M41" i="1" s="1"/>
  <c r="L44" i="1"/>
  <c r="L43" i="1" s="1"/>
  <c r="L42" i="1" s="1"/>
  <c r="L41" i="1" s="1"/>
  <c r="K44" i="1"/>
  <c r="J44" i="1"/>
  <c r="J43" i="1" s="1"/>
  <c r="J42" i="1" s="1"/>
  <c r="J41" i="1" s="1"/>
  <c r="I44" i="1"/>
  <c r="I43" i="1" s="1"/>
  <c r="I42" i="1" s="1"/>
  <c r="I41" i="1" s="1"/>
  <c r="H44" i="1"/>
  <c r="N43" i="1"/>
  <c r="N42" i="1" s="1"/>
  <c r="N41" i="1" s="1"/>
  <c r="K43" i="1"/>
  <c r="K42" i="1" s="1"/>
  <c r="K41" i="1" s="1"/>
  <c r="H43" i="1"/>
  <c r="H42" i="1" s="1"/>
  <c r="H41" i="1" s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 s="1"/>
  <c r="O24" i="1" s="1"/>
  <c r="N25" i="1"/>
  <c r="N24" i="1" s="1"/>
  <c r="M25" i="1"/>
  <c r="M24" i="1" s="1"/>
  <c r="L25" i="1"/>
  <c r="K25" i="1"/>
  <c r="K24" i="1" s="1"/>
  <c r="J25" i="1"/>
  <c r="J24" i="1" s="1"/>
  <c r="I25" i="1"/>
  <c r="H25" i="1"/>
  <c r="H24" i="1" s="1"/>
  <c r="L24" i="1"/>
  <c r="I24" i="1"/>
  <c r="O23" i="1"/>
  <c r="O22" i="1"/>
  <c r="O20" i="1" s="1"/>
  <c r="O19" i="1" s="1"/>
  <c r="O21" i="1"/>
  <c r="N20" i="1"/>
  <c r="N19" i="1" s="1"/>
  <c r="M20" i="1"/>
  <c r="L20" i="1"/>
  <c r="L19" i="1" s="1"/>
  <c r="K20" i="1"/>
  <c r="K19" i="1" s="1"/>
  <c r="J20" i="1"/>
  <c r="I20" i="1"/>
  <c r="I19" i="1" s="1"/>
  <c r="I15" i="1" s="1"/>
  <c r="I14" i="1" s="1"/>
  <c r="I12" i="1" s="1"/>
  <c r="H20" i="1"/>
  <c r="H19" i="1" s="1"/>
  <c r="M19" i="1"/>
  <c r="J19" i="1"/>
  <c r="O18" i="1"/>
  <c r="O17" i="1" s="1"/>
  <c r="O16" i="1" s="1"/>
  <c r="O15" i="1" s="1"/>
  <c r="O14" i="1" s="1"/>
  <c r="O12" i="1" s="1"/>
  <c r="O10" i="1" s="1"/>
  <c r="N17" i="1"/>
  <c r="N16" i="1" s="1"/>
  <c r="M17" i="1"/>
  <c r="M16" i="1" s="1"/>
  <c r="L17" i="1"/>
  <c r="K17" i="1"/>
  <c r="K16" i="1" s="1"/>
  <c r="J17" i="1"/>
  <c r="J16" i="1" s="1"/>
  <c r="J15" i="1" s="1"/>
  <c r="J14" i="1" s="1"/>
  <c r="J12" i="1" s="1"/>
  <c r="J10" i="1" s="1"/>
  <c r="I17" i="1"/>
  <c r="H17" i="1"/>
  <c r="H16" i="1" s="1"/>
  <c r="L16" i="1"/>
  <c r="I16" i="1"/>
  <c r="K15" i="1" l="1"/>
  <c r="K14" i="1" s="1"/>
  <c r="K12" i="1" s="1"/>
  <c r="K10" i="1" s="1"/>
  <c r="I10" i="1"/>
  <c r="L15" i="1"/>
  <c r="L14" i="1" s="1"/>
  <c r="L12" i="1" s="1"/>
  <c r="L10" i="1" s="1"/>
  <c r="M15" i="1"/>
  <c r="M14" i="1" s="1"/>
  <c r="M12" i="1" s="1"/>
  <c r="M10" i="1" s="1"/>
  <c r="H15" i="1"/>
  <c r="H14" i="1" s="1"/>
  <c r="H12" i="1" s="1"/>
  <c r="H10" i="1" s="1"/>
  <c r="N15" i="1"/>
  <c r="N14" i="1" s="1"/>
  <c r="N12" i="1" s="1"/>
  <c r="N10" i="1" s="1"/>
</calcChain>
</file>

<file path=xl/sharedStrings.xml><?xml version="1.0" encoding="utf-8"?>
<sst xmlns="http://schemas.openxmlformats.org/spreadsheetml/2006/main" count="90" uniqueCount="81">
  <si>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</si>
  <si>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</si>
  <si>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</si>
  <si>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31 DE MARZO DE 2023</t>
  </si>
  <si>
    <t>(Cifras en Pesos)</t>
  </si>
  <si>
    <t>ORGANISMO PÚBLICO / FUENTE DE FINANCIAMIENTO / RAMO / PROGRAMA O FONDO / PROYECTO ESTRATÉGICO</t>
  </si>
  <si>
    <t>MUNICIPIO/COBERTURA</t>
  </si>
  <si>
    <t>PRESUPUESTO DEVENGADO</t>
  </si>
  <si>
    <t>B</t>
  </si>
  <si>
    <t>C</t>
  </si>
  <si>
    <t>D</t>
  </si>
  <si>
    <t>E</t>
  </si>
  <si>
    <t>F</t>
  </si>
  <si>
    <t>H</t>
  </si>
  <si>
    <t>S</t>
  </si>
  <si>
    <t>TOTAL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</si>
  <si>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</si>
  <si>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</si>
  <si>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</si>
  <si>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</si>
  <si>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</si>
  <si>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</si>
  <si>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</si>
  <si>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PODER EJECUTIVO</t>
  </si>
  <si>
    <t>SECRETARÍA DE OBRA PÚBLICA Y COMUNICACIONES</t>
  </si>
  <si>
    <t>RECURSOS FEDERALES</t>
  </si>
  <si>
    <t>Ramo 28 Participaciones a Entidades Federativas y Municipios</t>
  </si>
  <si>
    <t>C0010</t>
  </si>
  <si>
    <t>Fondo General de Participaciones</t>
  </si>
  <si>
    <t>Paso a desnivel vehicular "Torre Chiapas" en la cabecera municipal (Construcción)</t>
  </si>
  <si>
    <t>Tuxtla Gutiérrez</t>
  </si>
  <si>
    <t>Ramo 33 Aportaciones Federales para Entidades Federativas y Municipios</t>
  </si>
  <si>
    <t>I0120</t>
  </si>
  <si>
    <t>FAFEF</t>
  </si>
  <si>
    <t>Plataforma y Hangar de Carga del Aeropuerto Ángel Albino Corzo (Construcción)</t>
  </si>
  <si>
    <t>Chiapa de Corzo</t>
  </si>
  <si>
    <t>Programa de Seguimiento y Control de Obras Públicas (Programa de Seguimiento de Obra Pública para el Fondo de Aportaciones para el Fortalecimiento de las Entidades Federativas (FAFEF)</t>
  </si>
  <si>
    <t>Cobertura Estatal</t>
  </si>
  <si>
    <t>Paso a desnivel vehicular "Torre Chiapas", en la cabecera municipal de Tuxtla Gutiérrez (Construcción)</t>
  </si>
  <si>
    <t>Ramo 48 Cultura</t>
  </si>
  <si>
    <t>U2810</t>
  </si>
  <si>
    <t>Programa Nacional de Reconstrucción</t>
  </si>
  <si>
    <t>Convento de San Francisco (Rehabilitación)</t>
  </si>
  <si>
    <t>Amatenango del Valle</t>
  </si>
  <si>
    <t>Casa Cural del Templo de San Vicente de Ferrer (Rehabilitación)</t>
  </si>
  <si>
    <t>Copainalá</t>
  </si>
  <si>
    <t>Convento de Nuestra Señora de la Asunción (Rehabilitación)</t>
  </si>
  <si>
    <t>Chapultenango</t>
  </si>
  <si>
    <t>Templo San Sebastián (Rehabilitación)</t>
  </si>
  <si>
    <t>Templo de Santo Domingo (Rehabilitación)</t>
  </si>
  <si>
    <t>Templo San Gabriel Arcángel (Rehabilitación)</t>
  </si>
  <si>
    <t>Templo de la Virgen de la Asunción (Rehabilitación)</t>
  </si>
  <si>
    <t>Ixtapa</t>
  </si>
  <si>
    <t>Hacienda Santa Barbara Bajucu (Rehabilitación)</t>
  </si>
  <si>
    <t>Las Margaritas</t>
  </si>
  <si>
    <t>Templo de San Jacinto de Polonia (Rehabilitación)</t>
  </si>
  <si>
    <t>Ocosingo</t>
  </si>
  <si>
    <t>Templo de la Caridad (Rehabilitación)</t>
  </si>
  <si>
    <t>San Cristóbal de las Casas</t>
  </si>
  <si>
    <t>Centro Cultural La Enseñanza (Rehabilitación)</t>
  </si>
  <si>
    <t>Templo de San Agustín (Rehabilitación)</t>
  </si>
  <si>
    <t>Tapalapa</t>
  </si>
  <si>
    <t>Museo de la Ciudad (Rehabilitación)</t>
  </si>
  <si>
    <t>Templo de la Virgen de la Natividad (Rehabilitación)</t>
  </si>
  <si>
    <t>Venustiano Carranza</t>
  </si>
  <si>
    <t>SECRETARÍA DE TURISMO</t>
  </si>
  <si>
    <t>Ramo 23 Provisiones Salariales y Económicas</t>
  </si>
  <si>
    <t>R1410</t>
  </si>
  <si>
    <t>Fideicomiso para la Infraestructura en los Estados.</t>
  </si>
  <si>
    <t>Colocación de señalización turística de las regiones Metropolitana, Istmo-Costa y Soconusco</t>
  </si>
  <si>
    <t xml:space="preserve">Cobertura Estatal </t>
  </si>
  <si>
    <t>PODER LEGISLATIVO</t>
  </si>
  <si>
    <t>PODER JUDICIAL</t>
  </si>
  <si>
    <t>ÓRGANOS AUTÓNOMOS</t>
  </si>
  <si>
    <t>UNIVERSIDAD AUTÓNOMA DE CHIAPAS</t>
  </si>
  <si>
    <t>Ramo 11 Educación Pública</t>
  </si>
  <si>
    <t>U0790</t>
  </si>
  <si>
    <t>Expansión de la Educación Media Superior y Superior</t>
  </si>
  <si>
    <t xml:space="preserve">Proyecto de expansión de la matricula 2022-2024 en el marco del programa de la expansión de la educación media superior y superior 2022 (proexes2022)  </t>
  </si>
  <si>
    <t>Ocozocoautla de Espinosa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</si>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</sst>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8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4" fontId="6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center" vertical="top"/>
    </xf>
    <xf numFmtId="164" fontId="9" fillId="0" borderId="0" xfId="3" applyNumberFormat="1" applyFont="1" applyAlignment="1">
      <alignment horizontal="right" vertical="top"/>
    </xf>
    <xf numFmtId="1" fontId="9" fillId="0" borderId="0" xfId="3" applyNumberFormat="1" applyFont="1" applyAlignment="1">
      <alignment horizontal="right" vertical="top"/>
    </xf>
    <xf numFmtId="4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64" fontId="9" fillId="4" borderId="0" xfId="3" applyNumberFormat="1" applyFont="1" applyFill="1" applyAlignment="1">
      <alignment horizontal="right" vertical="center"/>
    </xf>
    <xf numFmtId="1" fontId="9" fillId="4" borderId="0" xfId="3" applyNumberFormat="1" applyFont="1" applyFill="1" applyAlignment="1">
      <alignment horizontal="right" vertical="center"/>
    </xf>
    <xf numFmtId="0" fontId="4" fillId="0" borderId="0" xfId="3" applyFont="1" applyAlignment="1">
      <alignment horizontal="center"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lef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64" fontId="9" fillId="5" borderId="0" xfId="3" applyNumberFormat="1" applyFont="1" applyFill="1" applyAlignment="1">
      <alignment horizontal="right" vertical="top"/>
    </xf>
    <xf numFmtId="1" fontId="9" fillId="5" borderId="0" xfId="3" applyNumberFormat="1" applyFont="1" applyFill="1" applyAlignment="1">
      <alignment horizontal="right" vertical="top"/>
    </xf>
    <xf numFmtId="49" fontId="6" fillId="0" borderId="0" xfId="3" applyNumberFormat="1" applyFont="1" applyAlignment="1">
      <alignment horizontal="justify" vertical="top"/>
    </xf>
    <xf numFmtId="164" fontId="10" fillId="0" borderId="0" xfId="3" applyNumberFormat="1" applyFont="1" applyAlignment="1">
      <alignment horizontal="right" vertical="top"/>
    </xf>
    <xf numFmtId="1" fontId="10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justify" vertical="top" wrapText="1"/>
    </xf>
    <xf numFmtId="0" fontId="6" fillId="0" borderId="0" xfId="3" applyFont="1" applyAlignment="1">
      <alignment horizontal="justify" vertical="top"/>
    </xf>
    <xf numFmtId="1" fontId="9" fillId="0" borderId="0" xfId="3" applyNumberFormat="1" applyFont="1" applyAlignment="1">
      <alignment horizontal="center"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49" fontId="11" fillId="0" borderId="11" xfId="3" applyNumberFormat="1" applyFont="1" applyBorder="1" applyAlignment="1">
      <alignment horizontal="left" vertical="top"/>
    </xf>
    <xf numFmtId="49" fontId="11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1FCCE10E-5E71-4DEE-ACCA-0230F74124E6}"/>
    <cellStyle name="Normal 4 2 2 2" xfId="2" xr:uid="{6FEC4D97-CDDF-4176-A75B-05265767D871}"/>
    <cellStyle name="Normal 6 2 2" xfId="3" xr:uid="{B3A6C52A-698C-4844-95AC-685DA1140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EBAB-3778-4501-804C-A76FC3C847D2}">
  <dimension ref="A1:Q59"/>
  <sheetViews>
    <sheetView showGridLines="0" tabSelected="1" zoomScale="80" zoomScaleNormal="80" zoomScaleSheetLayoutView="100" workbookViewId="0">
      <selection activeCell="O10" sqref="O10"/>
    </sheetView>
  </sheetViews>
  <sheetFormatPr baseColWidth="10" defaultRowHeight="12.75" x14ac:dyDescent="0.25"/>
  <cols>
    <col min="1" max="3" width="2" style="20" customWidth="1"/>
    <col min="4" max="4" width="6.7109375" style="20" customWidth="1"/>
    <col min="5" max="5" width="60.7109375" style="21" customWidth="1"/>
    <col min="6" max="6" width="2.7109375" style="22" customWidth="1"/>
    <col min="7" max="7" width="24.85546875" style="23" bestFit="1" customWidth="1"/>
    <col min="8" max="12" width="14" style="21" customWidth="1"/>
    <col min="13" max="13" width="14.140625" style="21" customWidth="1"/>
    <col min="14" max="15" width="14" style="21" customWidth="1"/>
    <col min="16" max="16" width="13" style="24" bestFit="1" customWidth="1"/>
    <col min="17" max="17" width="16.42578125" style="25" bestFit="1" customWidth="1"/>
    <col min="18" max="16384" width="11.42578125" style="21"/>
  </cols>
  <sheetData>
    <row r="1" spans="1:17" s="4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1:17" s="4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/>
    </row>
    <row r="3" spans="1:17" s="4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3"/>
    </row>
    <row r="4" spans="1:17" s="7" customFormat="1" ht="15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"/>
      <c r="Q4" s="6"/>
    </row>
    <row r="5" spans="1:17" s="7" customFormat="1" ht="15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"/>
      <c r="Q5" s="6"/>
    </row>
    <row r="6" spans="1:17" s="7" customFormat="1" ht="15.75" customHeight="1" x14ac:dyDescent="0.25">
      <c r="A6" s="8" t="s">
        <v>5</v>
      </c>
      <c r="B6" s="9"/>
      <c r="C6" s="9"/>
      <c r="D6" s="9"/>
      <c r="E6" s="9"/>
      <c r="F6" s="9" t="s">
        <v>6</v>
      </c>
      <c r="G6" s="9"/>
      <c r="H6" s="9" t="s">
        <v>7</v>
      </c>
      <c r="I6" s="9"/>
      <c r="J6" s="9"/>
      <c r="K6" s="9"/>
      <c r="L6" s="9"/>
      <c r="M6" s="9"/>
      <c r="N6" s="9"/>
      <c r="O6" s="10"/>
      <c r="P6" s="2"/>
      <c r="Q6" s="6"/>
    </row>
    <row r="7" spans="1:17" s="7" customFormat="1" ht="15.75" customHeight="1" x14ac:dyDescent="0.25">
      <c r="A7" s="11"/>
      <c r="B7" s="12"/>
      <c r="C7" s="12"/>
      <c r="D7" s="12"/>
      <c r="E7" s="12"/>
      <c r="F7" s="12"/>
      <c r="G7" s="12"/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3" t="s">
        <v>13</v>
      </c>
      <c r="N7" s="13" t="s">
        <v>14</v>
      </c>
      <c r="O7" s="14" t="s">
        <v>15</v>
      </c>
      <c r="P7" s="2"/>
      <c r="Q7" s="6"/>
    </row>
    <row r="8" spans="1:17" s="2" customFormat="1" ht="59.25" customHeight="1" x14ac:dyDescent="0.25">
      <c r="A8" s="15"/>
      <c r="B8" s="16"/>
      <c r="C8" s="16"/>
      <c r="D8" s="16"/>
      <c r="E8" s="16"/>
      <c r="F8" s="16"/>
      <c r="G8" s="16"/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7" t="s">
        <v>22</v>
      </c>
      <c r="O8" s="18"/>
      <c r="Q8" s="19"/>
    </row>
    <row r="9" spans="1:17" ht="3" customHeight="1" x14ac:dyDescent="0.25"/>
    <row r="10" spans="1:17" s="24" customFormat="1" ht="18" customHeight="1" x14ac:dyDescent="0.25">
      <c r="A10" s="26" t="s">
        <v>15</v>
      </c>
      <c r="B10" s="26"/>
      <c r="C10" s="26"/>
      <c r="D10" s="26"/>
      <c r="E10" s="26"/>
      <c r="H10" s="27">
        <f>SUM(H12,H47,H49,H51)</f>
        <v>9211590.2899999991</v>
      </c>
      <c r="I10" s="27">
        <f>SUM(I12,I47,I49,I51)</f>
        <v>16324015.92</v>
      </c>
      <c r="J10" s="28">
        <f t="shared" ref="J10:O10" si="0">SUM(J12,J47,J49,J51)</f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7">
        <f t="shared" si="0"/>
        <v>323256693.94</v>
      </c>
      <c r="O10" s="27">
        <f t="shared" si="0"/>
        <v>348792300.15000004</v>
      </c>
      <c r="Q10" s="29"/>
    </row>
    <row r="11" spans="1:17" s="24" customFormat="1" x14ac:dyDescent="0.25">
      <c r="A11" s="20"/>
      <c r="B11" s="20"/>
      <c r="C11" s="20"/>
      <c r="D11" s="20"/>
      <c r="E11" s="20"/>
      <c r="H11" s="27"/>
      <c r="I11" s="27"/>
      <c r="J11" s="27"/>
      <c r="K11" s="27"/>
      <c r="L11" s="27"/>
      <c r="M11" s="27"/>
      <c r="N11" s="27"/>
      <c r="O11" s="27"/>
      <c r="Q11" s="29"/>
    </row>
    <row r="12" spans="1:17" s="24" customFormat="1" ht="18" customHeight="1" x14ac:dyDescent="0.25">
      <c r="A12" s="30" t="s">
        <v>23</v>
      </c>
      <c r="B12" s="30"/>
      <c r="C12" s="30"/>
      <c r="D12" s="30"/>
      <c r="E12" s="30"/>
      <c r="H12" s="27">
        <f>SUM(H14,H41)</f>
        <v>9211590.2899999991</v>
      </c>
      <c r="I12" s="27">
        <f>SUM(I14,I41)</f>
        <v>13205128.92</v>
      </c>
      <c r="J12" s="28">
        <f t="shared" ref="J12:O12" si="1">SUM(J14,J41)</f>
        <v>0</v>
      </c>
      <c r="K12" s="28">
        <f t="shared" si="1"/>
        <v>0</v>
      </c>
      <c r="L12" s="28">
        <f t="shared" si="1"/>
        <v>0</v>
      </c>
      <c r="M12" s="28">
        <f t="shared" si="1"/>
        <v>0</v>
      </c>
      <c r="N12" s="27">
        <f t="shared" si="1"/>
        <v>323256693.94</v>
      </c>
      <c r="O12" s="27">
        <f t="shared" si="1"/>
        <v>345673413.15000004</v>
      </c>
      <c r="Q12" s="29"/>
    </row>
    <row r="13" spans="1:17" s="24" customFormat="1" x14ac:dyDescent="0.25">
      <c r="A13" s="20"/>
      <c r="B13" s="20"/>
      <c r="C13" s="20"/>
      <c r="D13" s="20"/>
      <c r="E13" s="20"/>
      <c r="H13" s="27"/>
      <c r="I13" s="27"/>
      <c r="J13" s="27"/>
      <c r="K13" s="27"/>
      <c r="L13" s="27"/>
      <c r="M13" s="27"/>
      <c r="N13" s="27"/>
      <c r="O13" s="27"/>
      <c r="Q13" s="29"/>
    </row>
    <row r="14" spans="1:17" s="38" customFormat="1" ht="18" customHeight="1" x14ac:dyDescent="0.25">
      <c r="A14" s="31" t="s">
        <v>24</v>
      </c>
      <c r="B14" s="31"/>
      <c r="C14" s="31"/>
      <c r="D14" s="31"/>
      <c r="E14" s="31"/>
      <c r="F14" s="32"/>
      <c r="G14" s="33"/>
      <c r="H14" s="34">
        <f>SUM(H15)</f>
        <v>9211590.2899999991</v>
      </c>
      <c r="I14" s="34">
        <f t="shared" ref="I14:O14" si="2">SUM(I15)</f>
        <v>12602152.92</v>
      </c>
      <c r="J14" s="35">
        <f t="shared" si="2"/>
        <v>0</v>
      </c>
      <c r="K14" s="35">
        <f t="shared" si="2"/>
        <v>0</v>
      </c>
      <c r="L14" s="35">
        <f t="shared" si="2"/>
        <v>0</v>
      </c>
      <c r="M14" s="35">
        <f t="shared" si="2"/>
        <v>0</v>
      </c>
      <c r="N14" s="34">
        <f t="shared" si="2"/>
        <v>323256693.94</v>
      </c>
      <c r="O14" s="34">
        <f t="shared" si="2"/>
        <v>345070437.15000004</v>
      </c>
      <c r="P14" s="36"/>
      <c r="Q14" s="37"/>
    </row>
    <row r="15" spans="1:17" s="22" customFormat="1" ht="12.75" customHeight="1" x14ac:dyDescent="0.25">
      <c r="A15" s="39"/>
      <c r="B15" s="30" t="s">
        <v>25</v>
      </c>
      <c r="C15" s="30"/>
      <c r="D15" s="30"/>
      <c r="E15" s="30"/>
      <c r="G15" s="24"/>
      <c r="H15" s="27">
        <f>SUM(H16,H19,H24)</f>
        <v>9211590.2899999991</v>
      </c>
      <c r="I15" s="27">
        <f t="shared" ref="I15:O15" si="3">SUM(I16,I19,I24)</f>
        <v>12602152.92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7">
        <f t="shared" si="3"/>
        <v>323256693.94</v>
      </c>
      <c r="O15" s="27">
        <f t="shared" si="3"/>
        <v>345070437.15000004</v>
      </c>
      <c r="P15" s="24"/>
      <c r="Q15" s="40"/>
    </row>
    <row r="16" spans="1:17" s="22" customFormat="1" ht="12.75" customHeight="1" x14ac:dyDescent="0.25">
      <c r="A16" s="39"/>
      <c r="B16" s="41"/>
      <c r="C16" s="30" t="s">
        <v>26</v>
      </c>
      <c r="D16" s="30"/>
      <c r="E16" s="30"/>
      <c r="G16" s="24"/>
      <c r="H16" s="27">
        <f>SUM(H17)</f>
        <v>9211590.2899999991</v>
      </c>
      <c r="I16" s="28">
        <f t="shared" ref="I16:O17" si="4">SUM(I17)</f>
        <v>0</v>
      </c>
      <c r="J16" s="28">
        <f t="shared" si="4"/>
        <v>0</v>
      </c>
      <c r="K16" s="28">
        <f t="shared" si="4"/>
        <v>0</v>
      </c>
      <c r="L16" s="28">
        <f t="shared" si="4"/>
        <v>0</v>
      </c>
      <c r="M16" s="28">
        <f t="shared" si="4"/>
        <v>0</v>
      </c>
      <c r="N16" s="28">
        <f t="shared" si="4"/>
        <v>0</v>
      </c>
      <c r="O16" s="27">
        <f t="shared" si="4"/>
        <v>9211590.2899999991</v>
      </c>
      <c r="P16" s="24"/>
      <c r="Q16" s="40"/>
    </row>
    <row r="17" spans="1:17" s="22" customFormat="1" x14ac:dyDescent="0.25">
      <c r="A17" s="42"/>
      <c r="B17" s="42"/>
      <c r="C17" s="43"/>
      <c r="D17" s="44" t="s">
        <v>27</v>
      </c>
      <c r="E17" s="45" t="s">
        <v>28</v>
      </c>
      <c r="F17" s="43"/>
      <c r="G17" s="46"/>
      <c r="H17" s="47">
        <f>SUM(H18)</f>
        <v>9211590.2899999991</v>
      </c>
      <c r="I17" s="48">
        <f t="shared" si="4"/>
        <v>0</v>
      </c>
      <c r="J17" s="48">
        <f t="shared" si="4"/>
        <v>0</v>
      </c>
      <c r="K17" s="48">
        <f t="shared" si="4"/>
        <v>0</v>
      </c>
      <c r="L17" s="48">
        <f t="shared" si="4"/>
        <v>0</v>
      </c>
      <c r="M17" s="48">
        <f t="shared" si="4"/>
        <v>0</v>
      </c>
      <c r="N17" s="48">
        <f t="shared" si="4"/>
        <v>0</v>
      </c>
      <c r="O17" s="47">
        <f t="shared" si="4"/>
        <v>9211590.2899999991</v>
      </c>
      <c r="P17" s="24"/>
      <c r="Q17" s="40"/>
    </row>
    <row r="18" spans="1:17" s="22" customFormat="1" ht="25.5" x14ac:dyDescent="0.25">
      <c r="A18" s="39"/>
      <c r="B18" s="41"/>
      <c r="C18" s="41"/>
      <c r="D18" s="41"/>
      <c r="E18" s="49" t="s">
        <v>29</v>
      </c>
      <c r="G18" s="23" t="s">
        <v>30</v>
      </c>
      <c r="H18" s="50">
        <v>9211590.2899999991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0">
        <f t="shared" ref="O18" si="5">SUM(H18:N18)</f>
        <v>9211590.2899999991</v>
      </c>
      <c r="P18" s="24"/>
      <c r="Q18" s="40"/>
    </row>
    <row r="19" spans="1:17" s="22" customFormat="1" ht="27" customHeight="1" x14ac:dyDescent="0.25">
      <c r="A19" s="41"/>
      <c r="B19" s="41"/>
      <c r="C19" s="52" t="s">
        <v>31</v>
      </c>
      <c r="D19" s="52"/>
      <c r="E19" s="52"/>
      <c r="G19" s="24"/>
      <c r="H19" s="28">
        <f>SUM(H20)</f>
        <v>0</v>
      </c>
      <c r="I19" s="28">
        <f t="shared" ref="I19:O19" si="6">SUM(I20)</f>
        <v>0</v>
      </c>
      <c r="J19" s="28">
        <f t="shared" si="6"/>
        <v>0</v>
      </c>
      <c r="K19" s="28">
        <f t="shared" si="6"/>
        <v>0</v>
      </c>
      <c r="L19" s="28">
        <f t="shared" si="6"/>
        <v>0</v>
      </c>
      <c r="M19" s="28">
        <f t="shared" si="6"/>
        <v>0</v>
      </c>
      <c r="N19" s="27">
        <f t="shared" si="6"/>
        <v>323256693.94</v>
      </c>
      <c r="O19" s="27">
        <f t="shared" si="6"/>
        <v>323256693.94</v>
      </c>
      <c r="P19" s="24"/>
      <c r="Q19" s="40"/>
    </row>
    <row r="20" spans="1:17" s="22" customFormat="1" x14ac:dyDescent="0.25">
      <c r="A20" s="42"/>
      <c r="B20" s="42"/>
      <c r="C20" s="43"/>
      <c r="D20" s="44" t="s">
        <v>32</v>
      </c>
      <c r="E20" s="45" t="s">
        <v>33</v>
      </c>
      <c r="F20" s="43"/>
      <c r="G20" s="46"/>
      <c r="H20" s="48">
        <f t="shared" ref="H20:O20" si="7">SUM(H21:H23)</f>
        <v>0</v>
      </c>
      <c r="I20" s="48">
        <f t="shared" si="7"/>
        <v>0</v>
      </c>
      <c r="J20" s="48">
        <f t="shared" si="7"/>
        <v>0</v>
      </c>
      <c r="K20" s="48">
        <f t="shared" si="7"/>
        <v>0</v>
      </c>
      <c r="L20" s="48">
        <f t="shared" si="7"/>
        <v>0</v>
      </c>
      <c r="M20" s="48">
        <f t="shared" si="7"/>
        <v>0</v>
      </c>
      <c r="N20" s="47">
        <f t="shared" si="7"/>
        <v>323256693.94</v>
      </c>
      <c r="O20" s="47">
        <f t="shared" si="7"/>
        <v>323256693.94</v>
      </c>
      <c r="P20" s="24"/>
      <c r="Q20" s="40"/>
    </row>
    <row r="21" spans="1:17" ht="27" customHeight="1" x14ac:dyDescent="0.25">
      <c r="E21" s="53" t="s">
        <v>34</v>
      </c>
      <c r="G21" s="23" t="s">
        <v>35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0">
        <v>33217834.16</v>
      </c>
      <c r="O21" s="50">
        <f t="shared" ref="O21:O23" si="8">SUM(H21:N21)</f>
        <v>33217834.16</v>
      </c>
    </row>
    <row r="22" spans="1:17" ht="42" customHeight="1" x14ac:dyDescent="0.25">
      <c r="E22" s="53" t="s">
        <v>36</v>
      </c>
      <c r="G22" s="23" t="s">
        <v>37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0">
        <v>6191950.4100000001</v>
      </c>
      <c r="O22" s="50">
        <f t="shared" si="8"/>
        <v>6191950.4100000001</v>
      </c>
    </row>
    <row r="23" spans="1:17" ht="27" customHeight="1" x14ac:dyDescent="0.25">
      <c r="E23" s="53" t="s">
        <v>38</v>
      </c>
      <c r="G23" s="23" t="s">
        <v>30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0">
        <v>283846909.37</v>
      </c>
      <c r="O23" s="50">
        <f t="shared" si="8"/>
        <v>283846909.37</v>
      </c>
    </row>
    <row r="24" spans="1:17" ht="12.75" customHeight="1" x14ac:dyDescent="0.25">
      <c r="C24" s="52" t="s">
        <v>39</v>
      </c>
      <c r="D24" s="52"/>
      <c r="E24" s="52"/>
      <c r="H24" s="28">
        <f>SUM(H25)</f>
        <v>0</v>
      </c>
      <c r="I24" s="27">
        <f t="shared" ref="I24:O24" si="9">SUM(I25)</f>
        <v>12602152.92</v>
      </c>
      <c r="J24" s="28">
        <f t="shared" si="9"/>
        <v>0</v>
      </c>
      <c r="K24" s="28">
        <f t="shared" si="9"/>
        <v>0</v>
      </c>
      <c r="L24" s="28">
        <f t="shared" si="9"/>
        <v>0</v>
      </c>
      <c r="M24" s="28">
        <f t="shared" si="9"/>
        <v>0</v>
      </c>
      <c r="N24" s="28">
        <f t="shared" si="9"/>
        <v>0</v>
      </c>
      <c r="O24" s="27">
        <f t="shared" si="9"/>
        <v>12602152.92</v>
      </c>
    </row>
    <row r="25" spans="1:17" s="22" customFormat="1" x14ac:dyDescent="0.25">
      <c r="A25" s="42"/>
      <c r="B25" s="42"/>
      <c r="C25" s="43"/>
      <c r="D25" s="44" t="s">
        <v>40</v>
      </c>
      <c r="E25" s="45" t="s">
        <v>41</v>
      </c>
      <c r="F25" s="43"/>
      <c r="G25" s="46"/>
      <c r="H25" s="48">
        <f t="shared" ref="H25:O25" si="10">SUM(H26:H39)</f>
        <v>0</v>
      </c>
      <c r="I25" s="47">
        <f t="shared" si="10"/>
        <v>12602152.92</v>
      </c>
      <c r="J25" s="48">
        <f t="shared" si="10"/>
        <v>0</v>
      </c>
      <c r="K25" s="48">
        <f t="shared" si="10"/>
        <v>0</v>
      </c>
      <c r="L25" s="48">
        <f t="shared" si="10"/>
        <v>0</v>
      </c>
      <c r="M25" s="48">
        <f t="shared" si="10"/>
        <v>0</v>
      </c>
      <c r="N25" s="48">
        <f t="shared" si="10"/>
        <v>0</v>
      </c>
      <c r="O25" s="47">
        <f t="shared" si="10"/>
        <v>12602152.92</v>
      </c>
      <c r="P25" s="24"/>
      <c r="Q25" s="40"/>
    </row>
    <row r="26" spans="1:17" x14ac:dyDescent="0.25">
      <c r="E26" s="53" t="s">
        <v>42</v>
      </c>
      <c r="G26" s="23" t="s">
        <v>43</v>
      </c>
      <c r="H26" s="51">
        <v>0</v>
      </c>
      <c r="I26" s="50">
        <v>765000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0">
        <f t="shared" ref="O26:O39" si="11">SUM(H26:N26)</f>
        <v>765000</v>
      </c>
    </row>
    <row r="27" spans="1:17" x14ac:dyDescent="0.25">
      <c r="E27" s="53" t="s">
        <v>44</v>
      </c>
      <c r="G27" s="23" t="s">
        <v>45</v>
      </c>
      <c r="H27" s="51">
        <v>0</v>
      </c>
      <c r="I27" s="50">
        <v>675000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0">
        <f t="shared" si="11"/>
        <v>675000</v>
      </c>
    </row>
    <row r="28" spans="1:17" x14ac:dyDescent="0.25">
      <c r="E28" s="53" t="s">
        <v>46</v>
      </c>
      <c r="G28" s="23" t="s">
        <v>47</v>
      </c>
      <c r="H28" s="51">
        <v>0</v>
      </c>
      <c r="I28" s="50">
        <v>2146217.15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0">
        <f t="shared" si="11"/>
        <v>2146217.15</v>
      </c>
    </row>
    <row r="29" spans="1:17" x14ac:dyDescent="0.25">
      <c r="E29" s="53" t="s">
        <v>48</v>
      </c>
      <c r="G29" s="23" t="s">
        <v>35</v>
      </c>
      <c r="H29" s="51">
        <v>0</v>
      </c>
      <c r="I29" s="50">
        <v>725000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0">
        <f t="shared" si="11"/>
        <v>725000</v>
      </c>
    </row>
    <row r="30" spans="1:17" x14ac:dyDescent="0.25">
      <c r="E30" s="53" t="s">
        <v>49</v>
      </c>
      <c r="G30" s="23" t="s">
        <v>35</v>
      </c>
      <c r="H30" s="51">
        <v>0</v>
      </c>
      <c r="I30" s="50">
        <v>900000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0">
        <f t="shared" si="11"/>
        <v>900000</v>
      </c>
    </row>
    <row r="31" spans="1:17" x14ac:dyDescent="0.25">
      <c r="E31" s="53" t="s">
        <v>50</v>
      </c>
      <c r="G31" s="23" t="s">
        <v>35</v>
      </c>
      <c r="H31" s="51">
        <v>0</v>
      </c>
      <c r="I31" s="50">
        <v>450000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0">
        <f t="shared" si="11"/>
        <v>450000</v>
      </c>
    </row>
    <row r="32" spans="1:17" x14ac:dyDescent="0.25">
      <c r="E32" s="53" t="s">
        <v>51</v>
      </c>
      <c r="G32" s="23" t="s">
        <v>52</v>
      </c>
      <c r="H32" s="51">
        <v>0</v>
      </c>
      <c r="I32" s="50">
        <v>375000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0">
        <f t="shared" si="11"/>
        <v>375000</v>
      </c>
    </row>
    <row r="33" spans="1:17" x14ac:dyDescent="0.25">
      <c r="E33" s="53" t="s">
        <v>53</v>
      </c>
      <c r="G33" s="23" t="s">
        <v>54</v>
      </c>
      <c r="H33" s="51">
        <v>0</v>
      </c>
      <c r="I33" s="50">
        <v>560000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0">
        <f t="shared" si="11"/>
        <v>560000</v>
      </c>
    </row>
    <row r="34" spans="1:17" x14ac:dyDescent="0.25">
      <c r="E34" s="53" t="s">
        <v>55</v>
      </c>
      <c r="G34" s="23" t="s">
        <v>56</v>
      </c>
      <c r="H34" s="51">
        <v>0</v>
      </c>
      <c r="I34" s="50">
        <v>624999.99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0">
        <f t="shared" si="11"/>
        <v>624999.99</v>
      </c>
    </row>
    <row r="35" spans="1:17" x14ac:dyDescent="0.25">
      <c r="E35" s="53" t="s">
        <v>57</v>
      </c>
      <c r="G35" s="23" t="s">
        <v>58</v>
      </c>
      <c r="H35" s="51">
        <v>0</v>
      </c>
      <c r="I35" s="50">
        <v>500000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0">
        <f t="shared" si="11"/>
        <v>500000</v>
      </c>
    </row>
    <row r="36" spans="1:17" x14ac:dyDescent="0.25">
      <c r="E36" s="53" t="s">
        <v>59</v>
      </c>
      <c r="G36" s="23" t="s">
        <v>58</v>
      </c>
      <c r="H36" s="51">
        <v>0</v>
      </c>
      <c r="I36" s="50">
        <v>1992639.25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0">
        <f t="shared" si="11"/>
        <v>1992639.25</v>
      </c>
    </row>
    <row r="37" spans="1:17" x14ac:dyDescent="0.25">
      <c r="E37" s="53" t="s">
        <v>60</v>
      </c>
      <c r="G37" s="23" t="s">
        <v>61</v>
      </c>
      <c r="H37" s="51">
        <v>0</v>
      </c>
      <c r="I37" s="50">
        <v>675000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0">
        <f t="shared" si="11"/>
        <v>675000</v>
      </c>
    </row>
    <row r="38" spans="1:17" x14ac:dyDescent="0.25">
      <c r="E38" s="53" t="s">
        <v>62</v>
      </c>
      <c r="G38" s="23" t="s">
        <v>30</v>
      </c>
      <c r="H38" s="51">
        <v>0</v>
      </c>
      <c r="I38" s="50">
        <v>2013296.53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0">
        <f t="shared" si="11"/>
        <v>2013296.53</v>
      </c>
    </row>
    <row r="39" spans="1:17" x14ac:dyDescent="0.25">
      <c r="E39" s="53" t="s">
        <v>63</v>
      </c>
      <c r="G39" s="23" t="s">
        <v>64</v>
      </c>
      <c r="H39" s="51">
        <v>0</v>
      </c>
      <c r="I39" s="50">
        <v>200000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0">
        <f t="shared" si="11"/>
        <v>200000</v>
      </c>
    </row>
    <row r="40" spans="1:17" x14ac:dyDescent="0.25">
      <c r="E40" s="53"/>
      <c r="H40" s="51"/>
      <c r="I40" s="51"/>
      <c r="J40" s="51"/>
      <c r="K40" s="51"/>
      <c r="L40" s="50"/>
      <c r="M40" s="51"/>
      <c r="N40" s="51"/>
      <c r="O40" s="50"/>
    </row>
    <row r="41" spans="1:17" s="38" customFormat="1" ht="18" customHeight="1" x14ac:dyDescent="0.25">
      <c r="A41" s="31" t="s">
        <v>65</v>
      </c>
      <c r="B41" s="31"/>
      <c r="C41" s="31"/>
      <c r="D41" s="31"/>
      <c r="E41" s="31"/>
      <c r="F41" s="32"/>
      <c r="G41" s="33"/>
      <c r="H41" s="35">
        <f>SUM(H42)</f>
        <v>0</v>
      </c>
      <c r="I41" s="34">
        <f t="shared" ref="I41:O44" si="12">SUM(I42)</f>
        <v>602976</v>
      </c>
      <c r="J41" s="35">
        <f t="shared" si="12"/>
        <v>0</v>
      </c>
      <c r="K41" s="35">
        <f t="shared" si="12"/>
        <v>0</v>
      </c>
      <c r="L41" s="35">
        <f t="shared" si="12"/>
        <v>0</v>
      </c>
      <c r="M41" s="35">
        <f t="shared" si="12"/>
        <v>0</v>
      </c>
      <c r="N41" s="35">
        <f t="shared" si="12"/>
        <v>0</v>
      </c>
      <c r="O41" s="34">
        <f t="shared" si="12"/>
        <v>602976</v>
      </c>
      <c r="P41" s="36"/>
      <c r="Q41" s="37"/>
    </row>
    <row r="42" spans="1:17" s="22" customFormat="1" x14ac:dyDescent="0.25">
      <c r="A42" s="41"/>
      <c r="B42" s="30" t="s">
        <v>25</v>
      </c>
      <c r="C42" s="30"/>
      <c r="D42" s="30"/>
      <c r="E42" s="30"/>
      <c r="G42" s="24"/>
      <c r="H42" s="28">
        <f>SUM(H43)</f>
        <v>0</v>
      </c>
      <c r="I42" s="27">
        <f t="shared" si="12"/>
        <v>602976</v>
      </c>
      <c r="J42" s="28">
        <f t="shared" si="12"/>
        <v>0</v>
      </c>
      <c r="K42" s="28">
        <f t="shared" si="12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7">
        <f t="shared" si="12"/>
        <v>602976</v>
      </c>
      <c r="P42" s="54"/>
      <c r="Q42" s="40"/>
    </row>
    <row r="43" spans="1:17" x14ac:dyDescent="0.25">
      <c r="C43" s="30" t="s">
        <v>66</v>
      </c>
      <c r="D43" s="30"/>
      <c r="E43" s="30"/>
      <c r="H43" s="28">
        <f>SUM(H44)</f>
        <v>0</v>
      </c>
      <c r="I43" s="27">
        <f t="shared" si="12"/>
        <v>602976</v>
      </c>
      <c r="J43" s="28">
        <f t="shared" si="12"/>
        <v>0</v>
      </c>
      <c r="K43" s="28">
        <f t="shared" si="12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7">
        <f t="shared" si="12"/>
        <v>602976</v>
      </c>
    </row>
    <row r="44" spans="1:17" s="22" customFormat="1" x14ac:dyDescent="0.25">
      <c r="A44" s="42"/>
      <c r="B44" s="42"/>
      <c r="C44" s="43"/>
      <c r="D44" s="44" t="s">
        <v>67</v>
      </c>
      <c r="E44" s="45" t="s">
        <v>68</v>
      </c>
      <c r="F44" s="43"/>
      <c r="G44" s="46"/>
      <c r="H44" s="48">
        <f>SUM(H45)</f>
        <v>0</v>
      </c>
      <c r="I44" s="47">
        <f t="shared" si="12"/>
        <v>602976</v>
      </c>
      <c r="J44" s="48">
        <f t="shared" si="12"/>
        <v>0</v>
      </c>
      <c r="K44" s="48">
        <f t="shared" si="12"/>
        <v>0</v>
      </c>
      <c r="L44" s="48">
        <f t="shared" si="12"/>
        <v>0</v>
      </c>
      <c r="M44" s="48">
        <f t="shared" si="12"/>
        <v>0</v>
      </c>
      <c r="N44" s="48">
        <f t="shared" si="12"/>
        <v>0</v>
      </c>
      <c r="O44" s="47">
        <f t="shared" si="12"/>
        <v>602976</v>
      </c>
      <c r="P44" s="24"/>
      <c r="Q44" s="40"/>
    </row>
    <row r="45" spans="1:17" ht="25.5" x14ac:dyDescent="0.25">
      <c r="E45" s="53" t="s">
        <v>69</v>
      </c>
      <c r="G45" s="23" t="s">
        <v>70</v>
      </c>
      <c r="H45" s="51">
        <v>0</v>
      </c>
      <c r="I45" s="50">
        <v>602976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0">
        <f t="shared" ref="O45" si="13">SUM(H45:N45)</f>
        <v>602976</v>
      </c>
    </row>
    <row r="46" spans="1:17" x14ac:dyDescent="0.25">
      <c r="E46" s="53"/>
      <c r="H46" s="51"/>
      <c r="I46" s="51"/>
      <c r="J46" s="51"/>
      <c r="K46" s="51"/>
      <c r="L46" s="50"/>
      <c r="M46" s="51"/>
      <c r="N46" s="51"/>
      <c r="O46" s="50"/>
    </row>
    <row r="47" spans="1:17" ht="18" customHeight="1" x14ac:dyDescent="0.25">
      <c r="A47" s="30" t="s">
        <v>71</v>
      </c>
      <c r="B47" s="30"/>
      <c r="C47" s="30"/>
      <c r="D47" s="30"/>
      <c r="E47" s="30"/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</row>
    <row r="48" spans="1:17" x14ac:dyDescent="0.25">
      <c r="E48" s="53"/>
      <c r="H48" s="51"/>
      <c r="I48" s="51"/>
      <c r="J48" s="51"/>
      <c r="K48" s="51"/>
      <c r="L48" s="50"/>
      <c r="M48" s="51"/>
      <c r="N48" s="51"/>
      <c r="O48" s="50"/>
    </row>
    <row r="49" spans="1:17" ht="18" customHeight="1" x14ac:dyDescent="0.25">
      <c r="A49" s="30" t="s">
        <v>72</v>
      </c>
      <c r="B49" s="30"/>
      <c r="C49" s="30"/>
      <c r="D49" s="30"/>
      <c r="E49" s="30"/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</row>
    <row r="50" spans="1:17" x14ac:dyDescent="0.25">
      <c r="E50" s="53"/>
      <c r="H50" s="51"/>
      <c r="I50" s="51"/>
      <c r="J50" s="51"/>
      <c r="K50" s="51"/>
      <c r="L50" s="50"/>
      <c r="M50" s="51"/>
      <c r="N50" s="51"/>
      <c r="O50" s="50"/>
    </row>
    <row r="51" spans="1:17" ht="18" customHeight="1" x14ac:dyDescent="0.25">
      <c r="A51" s="30" t="s">
        <v>73</v>
      </c>
      <c r="B51" s="30"/>
      <c r="C51" s="30"/>
      <c r="D51" s="30"/>
      <c r="E51" s="30"/>
      <c r="H51" s="28">
        <f>SUM(H53)</f>
        <v>0</v>
      </c>
      <c r="I51" s="27">
        <f t="shared" ref="I51:O51" si="14">SUM(I53)</f>
        <v>3118887</v>
      </c>
      <c r="J51" s="28">
        <f t="shared" si="14"/>
        <v>0</v>
      </c>
      <c r="K51" s="28">
        <f t="shared" si="14"/>
        <v>0</v>
      </c>
      <c r="L51" s="28">
        <f t="shared" si="14"/>
        <v>0</v>
      </c>
      <c r="M51" s="28">
        <f t="shared" si="14"/>
        <v>0</v>
      </c>
      <c r="N51" s="28">
        <f t="shared" si="14"/>
        <v>0</v>
      </c>
      <c r="O51" s="27">
        <f t="shared" si="14"/>
        <v>3118887</v>
      </c>
    </row>
    <row r="52" spans="1:17" x14ac:dyDescent="0.25">
      <c r="E52" s="53"/>
      <c r="H52" s="51"/>
      <c r="I52" s="51"/>
      <c r="J52" s="51"/>
      <c r="K52" s="51"/>
      <c r="L52" s="50"/>
      <c r="M52" s="51"/>
      <c r="N52" s="51"/>
      <c r="O52" s="50"/>
    </row>
    <row r="53" spans="1:17" s="38" customFormat="1" ht="18" customHeight="1" x14ac:dyDescent="0.25">
      <c r="A53" s="31" t="s">
        <v>74</v>
      </c>
      <c r="B53" s="31"/>
      <c r="C53" s="31"/>
      <c r="D53" s="31"/>
      <c r="E53" s="31"/>
      <c r="F53" s="32"/>
      <c r="G53" s="33"/>
      <c r="H53" s="35">
        <f>SUM(H54)</f>
        <v>0</v>
      </c>
      <c r="I53" s="34">
        <f t="shared" ref="I53:O56" si="15">SUM(I54)</f>
        <v>3118887</v>
      </c>
      <c r="J53" s="35">
        <f t="shared" si="15"/>
        <v>0</v>
      </c>
      <c r="K53" s="35">
        <f t="shared" si="15"/>
        <v>0</v>
      </c>
      <c r="L53" s="35">
        <f t="shared" si="15"/>
        <v>0</v>
      </c>
      <c r="M53" s="35">
        <f t="shared" si="15"/>
        <v>0</v>
      </c>
      <c r="N53" s="35">
        <f t="shared" si="15"/>
        <v>0</v>
      </c>
      <c r="O53" s="34">
        <f t="shared" si="15"/>
        <v>3118887</v>
      </c>
      <c r="P53" s="36"/>
      <c r="Q53" s="37"/>
    </row>
    <row r="54" spans="1:17" x14ac:dyDescent="0.25">
      <c r="B54" s="30" t="s">
        <v>25</v>
      </c>
      <c r="C54" s="30"/>
      <c r="D54" s="30"/>
      <c r="E54" s="30"/>
      <c r="H54" s="28">
        <f>SUM(H55)</f>
        <v>0</v>
      </c>
      <c r="I54" s="27">
        <f t="shared" si="15"/>
        <v>3118887</v>
      </c>
      <c r="J54" s="28">
        <f t="shared" si="15"/>
        <v>0</v>
      </c>
      <c r="K54" s="28">
        <f t="shared" si="15"/>
        <v>0</v>
      </c>
      <c r="L54" s="28">
        <f t="shared" si="15"/>
        <v>0</v>
      </c>
      <c r="M54" s="28">
        <f t="shared" si="15"/>
        <v>0</v>
      </c>
      <c r="N54" s="28">
        <f t="shared" si="15"/>
        <v>0</v>
      </c>
      <c r="O54" s="27">
        <f t="shared" si="15"/>
        <v>3118887</v>
      </c>
    </row>
    <row r="55" spans="1:17" x14ac:dyDescent="0.25">
      <c r="C55" s="30" t="s">
        <v>75</v>
      </c>
      <c r="D55" s="30"/>
      <c r="E55" s="30"/>
      <c r="H55" s="28">
        <f>SUM(H56)</f>
        <v>0</v>
      </c>
      <c r="I55" s="27">
        <f t="shared" si="15"/>
        <v>3118887</v>
      </c>
      <c r="J55" s="28">
        <f t="shared" si="15"/>
        <v>0</v>
      </c>
      <c r="K55" s="28">
        <f t="shared" si="15"/>
        <v>0</v>
      </c>
      <c r="L55" s="28">
        <f t="shared" si="15"/>
        <v>0</v>
      </c>
      <c r="M55" s="28">
        <f t="shared" si="15"/>
        <v>0</v>
      </c>
      <c r="N55" s="28">
        <f t="shared" si="15"/>
        <v>0</v>
      </c>
      <c r="O55" s="27">
        <f t="shared" si="15"/>
        <v>3118887</v>
      </c>
    </row>
    <row r="56" spans="1:17" s="22" customFormat="1" x14ac:dyDescent="0.25">
      <c r="A56" s="42"/>
      <c r="B56" s="42"/>
      <c r="C56" s="43"/>
      <c r="D56" s="44" t="s">
        <v>76</v>
      </c>
      <c r="E56" s="45" t="s">
        <v>77</v>
      </c>
      <c r="F56" s="43"/>
      <c r="G56" s="46"/>
      <c r="H56" s="48">
        <f>SUM(H57)</f>
        <v>0</v>
      </c>
      <c r="I56" s="47">
        <f t="shared" si="15"/>
        <v>3118887</v>
      </c>
      <c r="J56" s="48">
        <f t="shared" si="15"/>
        <v>0</v>
      </c>
      <c r="K56" s="48">
        <f t="shared" si="15"/>
        <v>0</v>
      </c>
      <c r="L56" s="48">
        <f t="shared" si="15"/>
        <v>0</v>
      </c>
      <c r="M56" s="48">
        <f t="shared" si="15"/>
        <v>0</v>
      </c>
      <c r="N56" s="48">
        <f t="shared" si="15"/>
        <v>0</v>
      </c>
      <c r="O56" s="47">
        <f t="shared" si="15"/>
        <v>3118887</v>
      </c>
      <c r="P56" s="24"/>
      <c r="Q56" s="40"/>
    </row>
    <row r="57" spans="1:17" ht="40.5" customHeight="1" x14ac:dyDescent="0.25">
      <c r="E57" s="53" t="s">
        <v>78</v>
      </c>
      <c r="G57" s="23" t="s">
        <v>79</v>
      </c>
      <c r="H57" s="51">
        <v>0</v>
      </c>
      <c r="I57" s="50">
        <v>3118887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0">
        <f t="shared" ref="O57" si="16">SUM(H57:N57)</f>
        <v>3118887</v>
      </c>
    </row>
    <row r="58" spans="1:17" s="22" customFormat="1" ht="2.1" customHeight="1" x14ac:dyDescent="0.25">
      <c r="A58" s="55"/>
      <c r="B58" s="55"/>
      <c r="C58" s="55"/>
      <c r="D58" s="55"/>
      <c r="E58" s="56"/>
      <c r="F58" s="57"/>
      <c r="G58" s="58"/>
      <c r="H58" s="56"/>
      <c r="I58" s="56"/>
      <c r="J58" s="56"/>
      <c r="K58" s="56"/>
      <c r="L58" s="56"/>
      <c r="M58" s="56"/>
      <c r="N58" s="56"/>
      <c r="O58" s="56"/>
      <c r="P58" s="24"/>
      <c r="Q58" s="25"/>
    </row>
    <row r="59" spans="1:17" s="22" customFormat="1" x14ac:dyDescent="0.25">
      <c r="A59" s="59" t="s">
        <v>80</v>
      </c>
      <c r="B59" s="59"/>
      <c r="C59" s="59"/>
      <c r="D59" s="59"/>
      <c r="E59" s="60"/>
      <c r="G59" s="23"/>
      <c r="H59" s="21"/>
      <c r="I59" s="21"/>
      <c r="J59" s="21"/>
      <c r="K59" s="21"/>
      <c r="L59" s="21"/>
      <c r="M59" s="21"/>
      <c r="N59" s="21"/>
      <c r="O59" s="21"/>
      <c r="P59" s="24"/>
      <c r="Q59" s="25"/>
    </row>
  </sheetData>
  <mergeCells count="26">
    <mergeCell ref="A51:E51"/>
    <mergeCell ref="A53:E53"/>
    <mergeCell ref="B54:E54"/>
    <mergeCell ref="C55:E55"/>
    <mergeCell ref="A59:E59"/>
    <mergeCell ref="C24:E24"/>
    <mergeCell ref="A41:E41"/>
    <mergeCell ref="B42:E42"/>
    <mergeCell ref="C43:E43"/>
    <mergeCell ref="A47:E47"/>
    <mergeCell ref="A49:E49"/>
    <mergeCell ref="A10:E10"/>
    <mergeCell ref="A12:E12"/>
    <mergeCell ref="A14:E14"/>
    <mergeCell ref="B15:E15"/>
    <mergeCell ref="C16:E16"/>
    <mergeCell ref="C19:E19"/>
    <mergeCell ref="A1:O1"/>
    <mergeCell ref="A2:O2"/>
    <mergeCell ref="A3:O3"/>
    <mergeCell ref="A4:O4"/>
    <mergeCell ref="A5:O5"/>
    <mergeCell ref="A6:E8"/>
    <mergeCell ref="F6:G8"/>
    <mergeCell ref="H6:O6"/>
    <mergeCell ref="O7:O8"/>
  </mergeCells>
  <printOptions horizontalCentered="1"/>
  <pageMargins left="0.39370078740157483" right="0.39370078740157483" top="0.39370078740157483" bottom="0.78740157480314965" header="0.31496062992125984" footer="0.31496062992125984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2023-05-17T18:57:26Z</dcterms:created>
  <dcterms:modified xsi:type="dcterms:W3CDTF">2023-05-17T18:57:27Z</dcterms:modified>
</cp:coreProperties>
</file>