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82809E4-364F-40C5-85EE-E1147B2512B6}" xr6:coauthVersionLast="47" xr6:coauthVersionMax="47" xr10:uidLastSave="{00000000-0000-0000-0000-000000000000}"/>
  <bookViews>
    <workbookView xWindow="-120" yWindow="-120" windowWidth="20730" windowHeight="11160" xr2:uid="{9B86E4DB-DAE5-41D5-BCE1-17094C8AF7F9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G57" i="1"/>
  <c r="D57" i="1"/>
  <c r="D56" i="1"/>
  <c r="G56" i="1" s="1"/>
  <c r="D55" i="1"/>
  <c r="G55" i="1" s="1"/>
  <c r="G54" i="1"/>
  <c r="D54" i="1"/>
  <c r="D53" i="1" s="1"/>
  <c r="G53" i="1" s="1"/>
  <c r="F53" i="1"/>
  <c r="E53" i="1"/>
  <c r="C53" i="1"/>
  <c r="B53" i="1"/>
  <c r="D52" i="1"/>
  <c r="G52" i="1" s="1"/>
  <c r="D51" i="1"/>
  <c r="G51" i="1" s="1"/>
  <c r="G50" i="1"/>
  <c r="F50" i="1"/>
  <c r="E50" i="1"/>
  <c r="D50" i="1"/>
  <c r="C50" i="1"/>
  <c r="B50" i="1"/>
  <c r="G49" i="1"/>
  <c r="D49" i="1"/>
  <c r="D48" i="1"/>
  <c r="G48" i="1" s="1"/>
  <c r="F47" i="1"/>
  <c r="E47" i="1"/>
  <c r="E11" i="1" s="1"/>
  <c r="C47" i="1"/>
  <c r="B47" i="1"/>
  <c r="D46" i="1"/>
  <c r="G46" i="1" s="1"/>
  <c r="G45" i="1"/>
  <c r="D45" i="1"/>
  <c r="D44" i="1"/>
  <c r="G44" i="1" s="1"/>
  <c r="D43" i="1"/>
  <c r="G43" i="1" s="1"/>
  <c r="G42" i="1"/>
  <c r="D42" i="1"/>
  <c r="D41" i="1"/>
  <c r="G41" i="1" s="1"/>
  <c r="D40" i="1"/>
  <c r="G40" i="1" s="1"/>
  <c r="G39" i="1"/>
  <c r="D39" i="1"/>
  <c r="D38" i="1"/>
  <c r="G38" i="1" s="1"/>
  <c r="D37" i="1"/>
  <c r="G37" i="1" s="1"/>
  <c r="G36" i="1"/>
  <c r="D36" i="1"/>
  <c r="D35" i="1"/>
  <c r="G35" i="1" s="1"/>
  <c r="D34" i="1"/>
  <c r="G34" i="1" s="1"/>
  <c r="G33" i="1"/>
  <c r="D33" i="1"/>
  <c r="D32" i="1"/>
  <c r="G32" i="1" s="1"/>
  <c r="D31" i="1"/>
  <c r="G31" i="1" s="1"/>
  <c r="G30" i="1"/>
  <c r="D30" i="1"/>
  <c r="D29" i="1"/>
  <c r="G29" i="1" s="1"/>
  <c r="D28" i="1"/>
  <c r="G28" i="1" s="1"/>
  <c r="G27" i="1"/>
  <c r="F27" i="1"/>
  <c r="E27" i="1"/>
  <c r="D27" i="1"/>
  <c r="C27" i="1"/>
  <c r="B27" i="1"/>
  <c r="G26" i="1"/>
  <c r="D26" i="1"/>
  <c r="D25" i="1"/>
  <c r="G25" i="1" s="1"/>
  <c r="D24" i="1"/>
  <c r="G24" i="1" s="1"/>
  <c r="G23" i="1"/>
  <c r="D23" i="1"/>
  <c r="D22" i="1"/>
  <c r="G22" i="1" s="1"/>
  <c r="D21" i="1"/>
  <c r="G21" i="1" s="1"/>
  <c r="G20" i="1"/>
  <c r="D20" i="1"/>
  <c r="D19" i="1"/>
  <c r="G19" i="1" s="1"/>
  <c r="D18" i="1"/>
  <c r="G18" i="1" s="1"/>
  <c r="G17" i="1"/>
  <c r="D17" i="1"/>
  <c r="D16" i="1"/>
  <c r="G16" i="1" s="1"/>
  <c r="D15" i="1"/>
  <c r="G15" i="1" s="1"/>
  <c r="G14" i="1"/>
  <c r="D14" i="1"/>
  <c r="D13" i="1" s="1"/>
  <c r="F13" i="1"/>
  <c r="E13" i="1"/>
  <c r="C13" i="1"/>
  <c r="C11" i="1" s="1"/>
  <c r="B13" i="1"/>
  <c r="F11" i="1"/>
  <c r="B11" i="1"/>
  <c r="G13" i="1" l="1"/>
  <c r="D11" i="1"/>
  <c r="G11" i="1" s="1"/>
  <c r="D47" i="1"/>
  <c r="G47" i="1" s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<sst xmlns="http://schemas.openxmlformats.org/spreadsheetml/2006/main" count="65" uniqueCount="65">
  <si>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</si>
  <si>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</si>
  <si>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</si>
  <si>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</si>
  <si>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</si>
  <si>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</si>
  <si>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</si>
  <si>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</si>
  <si>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</si>
  <si>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</si>
  <si>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</si>
  <si>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</si>
  <si>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</si>
  <si>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</si>
  <si>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</si>
  <si>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</si>
  <si>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</si>
  <si>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</si>
  <si>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</si>
  <si>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</si>
  <si>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</si>
  <si>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</si>
  <si>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</si>
  <si>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</si>
  <si>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</si>
  <si>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</si>
  <si>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</si>
  <si>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</si>
  <si>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</si>
  <si>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</si>
  <si>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</si>
  <si>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</si>
  <si>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</si>
  <si>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</si>
  <si>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</si>
  <si>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</si>
  <si>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</si>
  <si>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</si>
  <si>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</si>
  <si>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</si>
  <si>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</si>
  <si>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</si>
  <si>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</si>
  <si>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</si>
  <si>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Instituto de Formación Policial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</si>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</sst>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8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0" fontId="13" fillId="0" borderId="0" xfId="1" applyFont="1"/>
    <xf numFmtId="0" fontId="14" fillId="0" borderId="0" xfId="3" applyFont="1" applyAlignment="1">
      <alignment horizontal="justify" vertical="top"/>
    </xf>
    <xf numFmtId="164" fontId="14" fillId="0" borderId="0" xfId="3" applyNumberFormat="1" applyFont="1" applyAlignment="1">
      <alignment horizontal="right" vertical="top"/>
    </xf>
    <xf numFmtId="164" fontId="15" fillId="0" borderId="0" xfId="1" applyNumberFormat="1" applyFont="1" applyAlignment="1">
      <alignment horizontal="right" vertical="top"/>
    </xf>
    <xf numFmtId="164" fontId="15" fillId="0" borderId="0" xfId="3" applyNumberFormat="1" applyFont="1" applyAlignment="1">
      <alignment horizontal="right" vertical="top"/>
    </xf>
    <xf numFmtId="164" fontId="14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 vertical="top"/>
    </xf>
    <xf numFmtId="0" fontId="14" fillId="0" borderId="0" xfId="1" applyFont="1"/>
    <xf numFmtId="164" fontId="12" fillId="6" borderId="0" xfId="1" applyNumberFormat="1" applyFont="1" applyFill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164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17" fillId="0" borderId="0" xfId="1" applyFont="1"/>
    <xf numFmtId="164" fontId="17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B1C2577D-5B6A-4AF0-990C-CB5044E63A67}"/>
    <cellStyle name="Normal 13 2 3" xfId="2" xr:uid="{FC70D8D0-45AF-481F-952D-1175CF08C22C}"/>
    <cellStyle name="Normal 3_1. Ingreso Público" xfId="3" xr:uid="{3E70DC18-D047-4E84-8545-96AE5F735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DB0B-5BB6-4EF4-8E53-1D51CC054FCA}">
  <dimension ref="A1:J73"/>
  <sheetViews>
    <sheetView showGridLines="0" tabSelected="1" topLeftCell="A49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86440265679</v>
      </c>
      <c r="C11" s="15">
        <f>SUM(C13,C47,C50,C53)</f>
        <v>6054889126.71</v>
      </c>
      <c r="D11" s="15">
        <f>SUM(D13,D47,D50,D53)</f>
        <v>92495154805.709991</v>
      </c>
      <c r="E11" s="15">
        <f>SUM(E13,E47,E50,E53)</f>
        <v>18947782986</v>
      </c>
      <c r="F11" s="15">
        <f>SUM(F13,F47,F50,F53)</f>
        <v>18212091387</v>
      </c>
      <c r="G11" s="15">
        <f>D11-E11</f>
        <v>73547371819.709991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SUM(B14:B27,B30:B46)</f>
        <v>81187899203</v>
      </c>
      <c r="C13" s="20">
        <f>SUM(C14:C27,C30:C46)</f>
        <v>5472261034.71</v>
      </c>
      <c r="D13" s="20">
        <f>SUM(D14:D27,D30:D46)</f>
        <v>86660160237.709991</v>
      </c>
      <c r="E13" s="20">
        <f>SUM(E14:E27,E30:E46)</f>
        <v>17900038420</v>
      </c>
      <c r="F13" s="20">
        <f>SUM(F14:F27,F30:F46)</f>
        <v>17294700536</v>
      </c>
      <c r="G13" s="21">
        <f>D13-E13</f>
        <v>68760121817.709991</v>
      </c>
      <c r="I13" s="18"/>
      <c r="J13" s="18"/>
    </row>
    <row r="14" spans="1:10" s="2" customFormat="1" ht="12.75" x14ac:dyDescent="0.2">
      <c r="A14" s="23" t="s">
        <v>18</v>
      </c>
      <c r="B14" s="24">
        <v>33602335</v>
      </c>
      <c r="C14" s="25">
        <v>1017033.71</v>
      </c>
      <c r="D14" s="24">
        <f>B14+C14</f>
        <v>34619368.710000001</v>
      </c>
      <c r="E14" s="24">
        <v>6676058</v>
      </c>
      <c r="F14" s="24">
        <v>6051315</v>
      </c>
      <c r="G14" s="26">
        <f t="shared" ref="G14:G57" si="0">D14-E14</f>
        <v>27943310.710000001</v>
      </c>
    </row>
    <row r="15" spans="1:10" s="2" customFormat="1" ht="12.75" x14ac:dyDescent="0.2">
      <c r="A15" s="23" t="s">
        <v>19</v>
      </c>
      <c r="B15" s="24">
        <v>410854309</v>
      </c>
      <c r="C15" s="25">
        <v>34925937</v>
      </c>
      <c r="D15" s="24">
        <f t="shared" ref="D15:D59" si="1">B15+C15</f>
        <v>445780246</v>
      </c>
      <c r="E15" s="24">
        <v>99281567</v>
      </c>
      <c r="F15" s="27">
        <v>99281567</v>
      </c>
      <c r="G15" s="26">
        <f t="shared" si="0"/>
        <v>346498679</v>
      </c>
    </row>
    <row r="16" spans="1:10" s="2" customFormat="1" ht="12.75" x14ac:dyDescent="0.2">
      <c r="A16" s="23" t="s">
        <v>20</v>
      </c>
      <c r="B16" s="24">
        <v>1538538615</v>
      </c>
      <c r="C16" s="25">
        <v>356885335</v>
      </c>
      <c r="D16" s="24">
        <f t="shared" si="1"/>
        <v>1895423950</v>
      </c>
      <c r="E16" s="24">
        <v>412713329</v>
      </c>
      <c r="F16" s="27">
        <v>381576326</v>
      </c>
      <c r="G16" s="26">
        <f t="shared" si="0"/>
        <v>1482710621</v>
      </c>
    </row>
    <row r="17" spans="1:7" s="2" customFormat="1" ht="12.75" x14ac:dyDescent="0.2">
      <c r="A17" s="23" t="s">
        <v>21</v>
      </c>
      <c r="B17" s="24">
        <v>178129591</v>
      </c>
      <c r="C17" s="25">
        <v>1907490</v>
      </c>
      <c r="D17" s="24">
        <f t="shared" si="1"/>
        <v>180037081</v>
      </c>
      <c r="E17" s="24">
        <v>36428760</v>
      </c>
      <c r="F17" s="27">
        <v>33630509</v>
      </c>
      <c r="G17" s="26">
        <f t="shared" si="0"/>
        <v>143608321</v>
      </c>
    </row>
    <row r="18" spans="1:7" s="2" customFormat="1" ht="12.75" x14ac:dyDescent="0.2">
      <c r="A18" s="23" t="s">
        <v>22</v>
      </c>
      <c r="B18" s="24">
        <v>66396927</v>
      </c>
      <c r="C18" s="28">
        <v>3318100</v>
      </c>
      <c r="D18" s="24">
        <f t="shared" si="1"/>
        <v>69715027</v>
      </c>
      <c r="E18" s="29">
        <v>13794540</v>
      </c>
      <c r="F18" s="28">
        <v>13794540</v>
      </c>
      <c r="G18" s="26">
        <f t="shared" si="0"/>
        <v>55920487</v>
      </c>
    </row>
    <row r="19" spans="1:7" s="2" customFormat="1" ht="12.75" x14ac:dyDescent="0.2">
      <c r="A19" s="23" t="s">
        <v>23</v>
      </c>
      <c r="B19" s="24">
        <v>103319196</v>
      </c>
      <c r="C19" s="28">
        <v>4787728</v>
      </c>
      <c r="D19" s="24">
        <f t="shared" si="1"/>
        <v>108106924</v>
      </c>
      <c r="E19" s="29">
        <v>8207581</v>
      </c>
      <c r="F19" s="29">
        <v>7723802</v>
      </c>
      <c r="G19" s="26">
        <f t="shared" si="0"/>
        <v>99899343</v>
      </c>
    </row>
    <row r="20" spans="1:7" s="2" customFormat="1" ht="12.75" x14ac:dyDescent="0.2">
      <c r="A20" s="23" t="s">
        <v>24</v>
      </c>
      <c r="B20" s="24">
        <v>3292667305</v>
      </c>
      <c r="C20" s="25">
        <v>302116411</v>
      </c>
      <c r="D20" s="24">
        <f t="shared" si="1"/>
        <v>3594783716</v>
      </c>
      <c r="E20" s="25">
        <v>385573953</v>
      </c>
      <c r="F20" s="25">
        <v>370913291</v>
      </c>
      <c r="G20" s="26">
        <f t="shared" si="0"/>
        <v>3209209763</v>
      </c>
    </row>
    <row r="21" spans="1:7" s="2" customFormat="1" ht="12.75" x14ac:dyDescent="0.2">
      <c r="A21" s="23" t="s">
        <v>25</v>
      </c>
      <c r="B21" s="24">
        <v>111994222</v>
      </c>
      <c r="C21" s="28">
        <v>23914727</v>
      </c>
      <c r="D21" s="24">
        <f t="shared" si="1"/>
        <v>135908949</v>
      </c>
      <c r="E21" s="29">
        <v>21382776</v>
      </c>
      <c r="F21" s="28">
        <v>20967622</v>
      </c>
      <c r="G21" s="26">
        <f t="shared" si="0"/>
        <v>114526173</v>
      </c>
    </row>
    <row r="22" spans="1:7" s="2" customFormat="1" ht="12.75" x14ac:dyDescent="0.2">
      <c r="A22" s="23" t="s">
        <v>26</v>
      </c>
      <c r="B22" s="24">
        <v>106731450</v>
      </c>
      <c r="C22" s="25">
        <v>8396235</v>
      </c>
      <c r="D22" s="24">
        <f t="shared" si="1"/>
        <v>115127685</v>
      </c>
      <c r="E22" s="24">
        <v>19885473</v>
      </c>
      <c r="F22" s="27">
        <v>19135084</v>
      </c>
      <c r="G22" s="26">
        <f t="shared" si="0"/>
        <v>95242212</v>
      </c>
    </row>
    <row r="23" spans="1:7" s="2" customFormat="1" ht="12.75" x14ac:dyDescent="0.2">
      <c r="A23" s="23" t="s">
        <v>27</v>
      </c>
      <c r="B23" s="24">
        <v>79445013</v>
      </c>
      <c r="C23" s="25">
        <v>77250551</v>
      </c>
      <c r="D23" s="24">
        <f t="shared" si="1"/>
        <v>156695564</v>
      </c>
      <c r="E23" s="24">
        <v>85987863</v>
      </c>
      <c r="F23" s="27">
        <v>83926071</v>
      </c>
      <c r="G23" s="26">
        <f t="shared" si="0"/>
        <v>70707701</v>
      </c>
    </row>
    <row r="24" spans="1:7" s="2" customFormat="1" ht="12.75" x14ac:dyDescent="0.2">
      <c r="A24" s="23" t="s">
        <v>28</v>
      </c>
      <c r="B24" s="24">
        <v>237888887</v>
      </c>
      <c r="C24" s="28">
        <v>85015383</v>
      </c>
      <c r="D24" s="24">
        <f t="shared" si="1"/>
        <v>322904270</v>
      </c>
      <c r="E24" s="29">
        <v>47790946</v>
      </c>
      <c r="F24" s="29">
        <v>44073983</v>
      </c>
      <c r="G24" s="26">
        <f t="shared" si="0"/>
        <v>275113324</v>
      </c>
    </row>
    <row r="25" spans="1:7" s="2" customFormat="1" ht="12.75" x14ac:dyDescent="0.2">
      <c r="A25" s="23" t="s">
        <v>29</v>
      </c>
      <c r="B25" s="24">
        <v>134242104</v>
      </c>
      <c r="C25" s="25">
        <v>8716861</v>
      </c>
      <c r="D25" s="24">
        <f t="shared" si="1"/>
        <v>142958965</v>
      </c>
      <c r="E25" s="24">
        <v>33263187</v>
      </c>
      <c r="F25" s="27">
        <v>32307854</v>
      </c>
      <c r="G25" s="26">
        <f t="shared" si="0"/>
        <v>109695778</v>
      </c>
    </row>
    <row r="26" spans="1:7" s="2" customFormat="1" ht="12.75" x14ac:dyDescent="0.2">
      <c r="A26" s="23" t="s">
        <v>30</v>
      </c>
      <c r="B26" s="24">
        <v>23174872</v>
      </c>
      <c r="C26" s="25">
        <v>-945398</v>
      </c>
      <c r="D26" s="24">
        <f t="shared" si="1"/>
        <v>22229474</v>
      </c>
      <c r="E26" s="24">
        <v>8735384</v>
      </c>
      <c r="F26" s="25">
        <v>8669463</v>
      </c>
      <c r="G26" s="26">
        <f t="shared" si="0"/>
        <v>13494090</v>
      </c>
    </row>
    <row r="27" spans="1:7" s="30" customFormat="1" ht="12.75" x14ac:dyDescent="0.2">
      <c r="A27" s="23" t="s">
        <v>31</v>
      </c>
      <c r="B27" s="24">
        <f>SUM(B28:B29)</f>
        <v>32542082147</v>
      </c>
      <c r="C27" s="24">
        <f t="shared" ref="C27:F27" si="2">SUM(C28:C29)</f>
        <v>532564024</v>
      </c>
      <c r="D27" s="24">
        <f t="shared" si="1"/>
        <v>33074646171</v>
      </c>
      <c r="E27" s="24">
        <f t="shared" si="2"/>
        <v>7202183172</v>
      </c>
      <c r="F27" s="24">
        <f t="shared" si="2"/>
        <v>6679511467</v>
      </c>
      <c r="G27" s="26">
        <f t="shared" si="0"/>
        <v>25872462999</v>
      </c>
    </row>
    <row r="28" spans="1:7" s="37" customFormat="1" ht="12" x14ac:dyDescent="0.2">
      <c r="A28" s="31" t="s">
        <v>32</v>
      </c>
      <c r="B28" s="32">
        <v>12248680812</v>
      </c>
      <c r="C28" s="33">
        <v>532564024</v>
      </c>
      <c r="D28" s="34">
        <f t="shared" si="1"/>
        <v>12781244836</v>
      </c>
      <c r="E28" s="32">
        <v>3693406840</v>
      </c>
      <c r="F28" s="35">
        <v>3172279135</v>
      </c>
      <c r="G28" s="36">
        <f t="shared" si="0"/>
        <v>9087837996</v>
      </c>
    </row>
    <row r="29" spans="1:7" s="37" customFormat="1" ht="12" x14ac:dyDescent="0.2">
      <c r="A29" s="31" t="s">
        <v>33</v>
      </c>
      <c r="B29" s="32">
        <v>20293401335</v>
      </c>
      <c r="C29" s="33">
        <v>0</v>
      </c>
      <c r="D29" s="34">
        <f t="shared" si="1"/>
        <v>20293401335</v>
      </c>
      <c r="E29" s="32">
        <v>3508776332</v>
      </c>
      <c r="F29" s="35">
        <v>3507232332</v>
      </c>
      <c r="G29" s="36">
        <f t="shared" si="0"/>
        <v>16784625003</v>
      </c>
    </row>
    <row r="30" spans="1:7" s="2" customFormat="1" ht="12.75" x14ac:dyDescent="0.2">
      <c r="A30" s="23" t="s">
        <v>34</v>
      </c>
      <c r="B30" s="24">
        <v>2788728743</v>
      </c>
      <c r="C30" s="25">
        <v>346144639</v>
      </c>
      <c r="D30" s="24">
        <f t="shared" si="1"/>
        <v>3134873382</v>
      </c>
      <c r="E30" s="24">
        <v>466745878</v>
      </c>
      <c r="F30" s="27">
        <v>466745878</v>
      </c>
      <c r="G30" s="26">
        <f t="shared" si="0"/>
        <v>2668127504</v>
      </c>
    </row>
    <row r="31" spans="1:7" s="2" customFormat="1" ht="12.75" x14ac:dyDescent="0.2">
      <c r="A31" s="23" t="s">
        <v>35</v>
      </c>
      <c r="B31" s="24">
        <v>46815780</v>
      </c>
      <c r="C31" s="25">
        <v>213413</v>
      </c>
      <c r="D31" s="24">
        <f t="shared" si="1"/>
        <v>47029193</v>
      </c>
      <c r="E31" s="24">
        <v>9012398</v>
      </c>
      <c r="F31" s="27">
        <v>8999615</v>
      </c>
      <c r="G31" s="26">
        <f t="shared" si="0"/>
        <v>38016795</v>
      </c>
    </row>
    <row r="32" spans="1:7" s="2" customFormat="1" ht="12.75" x14ac:dyDescent="0.2">
      <c r="A32" s="23" t="s">
        <v>36</v>
      </c>
      <c r="B32" s="24">
        <v>4409737</v>
      </c>
      <c r="C32" s="25">
        <v>1724166</v>
      </c>
      <c r="D32" s="24">
        <f t="shared" si="1"/>
        <v>6133903</v>
      </c>
      <c r="E32" s="24">
        <v>865317</v>
      </c>
      <c r="F32" s="25">
        <v>743455</v>
      </c>
      <c r="G32" s="26">
        <f t="shared" si="0"/>
        <v>5268586</v>
      </c>
    </row>
    <row r="33" spans="1:9" s="2" customFormat="1" ht="12.75" x14ac:dyDescent="0.2">
      <c r="A33" s="23" t="s">
        <v>37</v>
      </c>
      <c r="B33" s="24">
        <v>31696857</v>
      </c>
      <c r="C33" s="25">
        <v>41268</v>
      </c>
      <c r="D33" s="24">
        <f t="shared" si="1"/>
        <v>31738125</v>
      </c>
      <c r="E33" s="24">
        <v>6519268</v>
      </c>
      <c r="F33" s="27">
        <v>6519234</v>
      </c>
      <c r="G33" s="26">
        <f t="shared" si="0"/>
        <v>25218857</v>
      </c>
    </row>
    <row r="34" spans="1:9" s="2" customFormat="1" ht="25.5" x14ac:dyDescent="0.2">
      <c r="A34" s="23" t="s">
        <v>38</v>
      </c>
      <c r="B34" s="24">
        <v>42768662</v>
      </c>
      <c r="C34" s="28">
        <v>113336</v>
      </c>
      <c r="D34" s="24">
        <f t="shared" si="1"/>
        <v>42881998</v>
      </c>
      <c r="E34" s="29">
        <v>8674581</v>
      </c>
      <c r="F34" s="28">
        <v>8673487</v>
      </c>
      <c r="G34" s="26">
        <f>D34-E34</f>
        <v>34207417</v>
      </c>
    </row>
    <row r="35" spans="1:9" s="2" customFormat="1" ht="12.75" x14ac:dyDescent="0.2">
      <c r="A35" s="23" t="s">
        <v>39</v>
      </c>
      <c r="B35" s="24">
        <v>6523762</v>
      </c>
      <c r="C35" s="28">
        <v>0</v>
      </c>
      <c r="D35" s="24">
        <f t="shared" si="1"/>
        <v>6523762</v>
      </c>
      <c r="E35" s="29">
        <v>1388216</v>
      </c>
      <c r="F35" s="38">
        <v>1388216</v>
      </c>
      <c r="G35" s="26">
        <f>D35-E35</f>
        <v>5135546</v>
      </c>
    </row>
    <row r="36" spans="1:9" s="2" customFormat="1" ht="12.75" x14ac:dyDescent="0.2">
      <c r="A36" s="23" t="s">
        <v>40</v>
      </c>
      <c r="B36" s="24">
        <v>22891616</v>
      </c>
      <c r="C36" s="28">
        <v>29916</v>
      </c>
      <c r="D36" s="24">
        <f t="shared" si="1"/>
        <v>22921532</v>
      </c>
      <c r="E36" s="29">
        <v>3053906</v>
      </c>
      <c r="F36" s="38">
        <v>2256577</v>
      </c>
      <c r="G36" s="26">
        <f>D36-E36</f>
        <v>19867626</v>
      </c>
    </row>
    <row r="37" spans="1:9" s="2" customFormat="1" ht="12.75" x14ac:dyDescent="0.2">
      <c r="A37" s="23" t="s">
        <v>41</v>
      </c>
      <c r="B37" s="24">
        <v>11554983</v>
      </c>
      <c r="C37" s="25">
        <v>101079</v>
      </c>
      <c r="D37" s="24">
        <f t="shared" si="1"/>
        <v>11656062</v>
      </c>
      <c r="E37" s="24">
        <v>1863320</v>
      </c>
      <c r="F37" s="27">
        <v>1863320</v>
      </c>
      <c r="G37" s="26">
        <f t="shared" si="0"/>
        <v>9792742</v>
      </c>
    </row>
    <row r="38" spans="1:9" s="2" customFormat="1" ht="25.5" x14ac:dyDescent="0.2">
      <c r="A38" s="23" t="s">
        <v>42</v>
      </c>
      <c r="B38" s="24">
        <v>6598824</v>
      </c>
      <c r="C38" s="25">
        <v>31206</v>
      </c>
      <c r="D38" s="24">
        <f t="shared" si="1"/>
        <v>6630030</v>
      </c>
      <c r="E38" s="24">
        <v>1458162</v>
      </c>
      <c r="F38" s="25">
        <v>1397946</v>
      </c>
      <c r="G38" s="26">
        <f t="shared" si="0"/>
        <v>5171868</v>
      </c>
    </row>
    <row r="39" spans="1:9" s="2" customFormat="1" ht="12.75" x14ac:dyDescent="0.2">
      <c r="A39" s="23" t="s">
        <v>43</v>
      </c>
      <c r="B39" s="24">
        <v>5708566</v>
      </c>
      <c r="C39" s="25">
        <v>31775</v>
      </c>
      <c r="D39" s="24">
        <f t="shared" si="1"/>
        <v>5740341</v>
      </c>
      <c r="E39" s="24">
        <v>1049949</v>
      </c>
      <c r="F39" s="25">
        <v>1049949</v>
      </c>
      <c r="G39" s="26">
        <f t="shared" si="0"/>
        <v>4690392</v>
      </c>
    </row>
    <row r="40" spans="1:9" s="2" customFormat="1" ht="12.75" x14ac:dyDescent="0.2">
      <c r="A40" s="23" t="s">
        <v>44</v>
      </c>
      <c r="B40" s="24">
        <v>31141162</v>
      </c>
      <c r="C40" s="25">
        <v>6678394</v>
      </c>
      <c r="D40" s="24">
        <f t="shared" si="1"/>
        <v>37819556</v>
      </c>
      <c r="E40" s="24">
        <v>6350934</v>
      </c>
      <c r="F40" s="27">
        <v>6350934</v>
      </c>
      <c r="G40" s="26">
        <f t="shared" si="0"/>
        <v>31468622</v>
      </c>
    </row>
    <row r="41" spans="1:9" s="2" customFormat="1" ht="12.75" x14ac:dyDescent="0.2">
      <c r="A41" s="23" t="s">
        <v>45</v>
      </c>
      <c r="B41" s="24">
        <v>0</v>
      </c>
      <c r="C41" s="25">
        <v>269603</v>
      </c>
      <c r="D41" s="24">
        <f t="shared" si="1"/>
        <v>269603</v>
      </c>
      <c r="E41" s="24">
        <v>269603</v>
      </c>
      <c r="F41" s="27">
        <v>269603</v>
      </c>
      <c r="G41" s="26">
        <f t="shared" si="0"/>
        <v>0</v>
      </c>
    </row>
    <row r="42" spans="1:9" s="2" customFormat="1" ht="12.75" x14ac:dyDescent="0.2">
      <c r="A42" s="23" t="s">
        <v>46</v>
      </c>
      <c r="B42" s="24">
        <v>2953344</v>
      </c>
      <c r="C42" s="28">
        <v>0</v>
      </c>
      <c r="D42" s="24">
        <f t="shared" si="1"/>
        <v>2953344</v>
      </c>
      <c r="E42" s="24">
        <v>413735</v>
      </c>
      <c r="F42" s="24">
        <v>413735</v>
      </c>
      <c r="G42" s="26">
        <f>D42-E42</f>
        <v>2539609</v>
      </c>
    </row>
    <row r="43" spans="1:9" s="2" customFormat="1" ht="12.75" x14ac:dyDescent="0.2">
      <c r="A43" s="23" t="s">
        <v>47</v>
      </c>
      <c r="B43" s="24">
        <v>1797856380</v>
      </c>
      <c r="C43" s="28">
        <v>0</v>
      </c>
      <c r="D43" s="24">
        <f t="shared" si="1"/>
        <v>1797856380</v>
      </c>
      <c r="E43" s="29">
        <v>498985986</v>
      </c>
      <c r="F43" s="29">
        <v>498985986</v>
      </c>
      <c r="G43" s="26">
        <f>D43-E43</f>
        <v>1298870394</v>
      </c>
    </row>
    <row r="44" spans="1:9" s="2" customFormat="1" ht="12.75" x14ac:dyDescent="0.2">
      <c r="A44" s="23" t="s">
        <v>48</v>
      </c>
      <c r="B44" s="24">
        <v>1415845804</v>
      </c>
      <c r="C44" s="28">
        <v>0</v>
      </c>
      <c r="D44" s="24">
        <f t="shared" si="1"/>
        <v>1415845804</v>
      </c>
      <c r="E44" s="29">
        <v>365058287</v>
      </c>
      <c r="F44" s="38">
        <v>365058287</v>
      </c>
      <c r="G44" s="26">
        <f>D44-E44</f>
        <v>1050787517</v>
      </c>
    </row>
    <row r="45" spans="1:9" s="2" customFormat="1" ht="12.75" x14ac:dyDescent="0.2">
      <c r="A45" s="23" t="s">
        <v>49</v>
      </c>
      <c r="B45" s="24">
        <v>26499519123</v>
      </c>
      <c r="C45" s="28">
        <v>2925964169</v>
      </c>
      <c r="D45" s="24">
        <f t="shared" si="1"/>
        <v>29425483292</v>
      </c>
      <c r="E45" s="29">
        <v>8146424291</v>
      </c>
      <c r="F45" s="38">
        <v>8122421420</v>
      </c>
      <c r="G45" s="26">
        <f>D45-E45</f>
        <v>21279059001</v>
      </c>
    </row>
    <row r="46" spans="1:9" s="2" customFormat="1" ht="12.75" x14ac:dyDescent="0.2">
      <c r="A46" s="23" t="s">
        <v>50</v>
      </c>
      <c r="B46" s="24">
        <v>9613818887</v>
      </c>
      <c r="C46" s="28">
        <v>751047653</v>
      </c>
      <c r="D46" s="24">
        <f t="shared" si="1"/>
        <v>10364866540</v>
      </c>
      <c r="E46" s="29">
        <v>0</v>
      </c>
      <c r="F46" s="29">
        <v>0</v>
      </c>
      <c r="G46" s="26">
        <f t="shared" si="0"/>
        <v>10364866540</v>
      </c>
    </row>
    <row r="47" spans="1:9" s="22" customFormat="1" ht="15.95" customHeight="1" x14ac:dyDescent="0.2">
      <c r="A47" s="19" t="s">
        <v>51</v>
      </c>
      <c r="B47" s="20">
        <f>SUM(B48:B49)</f>
        <v>517307114</v>
      </c>
      <c r="C47" s="20">
        <f>SUM(C48:C49)</f>
        <v>1697146</v>
      </c>
      <c r="D47" s="20">
        <f t="shared" ref="D47:F47" si="3">SUM(D48:D49)</f>
        <v>519004260</v>
      </c>
      <c r="E47" s="20">
        <f t="shared" si="3"/>
        <v>105019778</v>
      </c>
      <c r="F47" s="20">
        <f t="shared" si="3"/>
        <v>98369924</v>
      </c>
      <c r="G47" s="21">
        <f>D47-E47</f>
        <v>413984482</v>
      </c>
      <c r="I47" s="18"/>
    </row>
    <row r="48" spans="1:9" s="22" customFormat="1" ht="12.75" x14ac:dyDescent="0.2">
      <c r="A48" s="23" t="s">
        <v>52</v>
      </c>
      <c r="B48" s="24">
        <v>289092101</v>
      </c>
      <c r="C48" s="25">
        <v>1697146</v>
      </c>
      <c r="D48" s="24">
        <f t="shared" si="1"/>
        <v>290789247</v>
      </c>
      <c r="E48" s="39">
        <v>61580917</v>
      </c>
      <c r="F48" s="27">
        <v>56593460</v>
      </c>
      <c r="G48" s="26">
        <f t="shared" si="0"/>
        <v>229208330</v>
      </c>
    </row>
    <row r="49" spans="1:9" s="22" customFormat="1" ht="12.75" x14ac:dyDescent="0.2">
      <c r="A49" s="23" t="s">
        <v>53</v>
      </c>
      <c r="B49" s="24">
        <v>228215013</v>
      </c>
      <c r="C49" s="25">
        <v>0</v>
      </c>
      <c r="D49" s="24">
        <f t="shared" si="1"/>
        <v>228215013</v>
      </c>
      <c r="E49" s="39">
        <v>43438861</v>
      </c>
      <c r="F49" s="27">
        <v>41776464</v>
      </c>
      <c r="G49" s="26">
        <f t="shared" si="0"/>
        <v>184776152</v>
      </c>
    </row>
    <row r="50" spans="1:9" s="22" customFormat="1" ht="15.95" customHeight="1" x14ac:dyDescent="0.2">
      <c r="A50" s="19" t="s">
        <v>54</v>
      </c>
      <c r="B50" s="20">
        <f>SUM(B51:B52)</f>
        <v>1199267022</v>
      </c>
      <c r="C50" s="20">
        <f>SUM(C51:C52)</f>
        <v>17166595.999999996</v>
      </c>
      <c r="D50" s="20">
        <f>SUM(D51:D52)</f>
        <v>1216433618</v>
      </c>
      <c r="E50" s="20">
        <f>SUM(E51:E52)</f>
        <v>227390038</v>
      </c>
      <c r="F50" s="20">
        <f>SUM(F51:F52)</f>
        <v>212720805</v>
      </c>
      <c r="G50" s="21">
        <f>D50-E50</f>
        <v>989043580</v>
      </c>
      <c r="I50" s="18"/>
    </row>
    <row r="51" spans="1:9" s="22" customFormat="1" ht="12.75" x14ac:dyDescent="0.2">
      <c r="A51" s="23" t="s">
        <v>55</v>
      </c>
      <c r="B51" s="24">
        <v>1147957699</v>
      </c>
      <c r="C51" s="25">
        <v>17166595.999999996</v>
      </c>
      <c r="D51" s="24">
        <f t="shared" si="1"/>
        <v>1165124295</v>
      </c>
      <c r="E51" s="39">
        <v>217171191</v>
      </c>
      <c r="F51" s="27">
        <v>203965245</v>
      </c>
      <c r="G51" s="26">
        <f t="shared" si="0"/>
        <v>947953104</v>
      </c>
    </row>
    <row r="52" spans="1:9" s="22" customFormat="1" ht="12.75" x14ac:dyDescent="0.2">
      <c r="A52" s="23" t="s">
        <v>56</v>
      </c>
      <c r="B52" s="24">
        <v>51309323</v>
      </c>
      <c r="C52" s="25">
        <v>0</v>
      </c>
      <c r="D52" s="24">
        <f t="shared" si="1"/>
        <v>51309323</v>
      </c>
      <c r="E52" s="39">
        <v>10218847</v>
      </c>
      <c r="F52" s="27">
        <v>8755560</v>
      </c>
      <c r="G52" s="26">
        <f t="shared" si="0"/>
        <v>41090476</v>
      </c>
    </row>
    <row r="53" spans="1:9" s="22" customFormat="1" ht="15.95" customHeight="1" x14ac:dyDescent="0.2">
      <c r="A53" s="19" t="s">
        <v>57</v>
      </c>
      <c r="B53" s="20">
        <f>SUM(B54:B59)</f>
        <v>3535792340</v>
      </c>
      <c r="C53" s="20">
        <f>SUM(C54:C59)</f>
        <v>563764350</v>
      </c>
      <c r="D53" s="20">
        <f>SUM(D54:D59)</f>
        <v>4099556690</v>
      </c>
      <c r="E53" s="20">
        <f>SUM(E54:E59)</f>
        <v>715334750</v>
      </c>
      <c r="F53" s="20">
        <f>SUM(F54:F59)</f>
        <v>606300122</v>
      </c>
      <c r="G53" s="21">
        <f>D53-E53</f>
        <v>3384221940</v>
      </c>
      <c r="I53" s="18"/>
    </row>
    <row r="54" spans="1:9" s="2" customFormat="1" ht="12.75" x14ac:dyDescent="0.2">
      <c r="A54" s="23" t="s">
        <v>58</v>
      </c>
      <c r="B54" s="24">
        <v>300824389</v>
      </c>
      <c r="C54" s="25">
        <v>1494686</v>
      </c>
      <c r="D54" s="24">
        <f t="shared" si="1"/>
        <v>302319075</v>
      </c>
      <c r="E54" s="24">
        <v>58640654</v>
      </c>
      <c r="F54" s="27">
        <v>55207468</v>
      </c>
      <c r="G54" s="26">
        <f t="shared" si="0"/>
        <v>243678421</v>
      </c>
    </row>
    <row r="55" spans="1:9" s="22" customFormat="1" ht="12.75" x14ac:dyDescent="0.2">
      <c r="A55" s="23" t="s">
        <v>59</v>
      </c>
      <c r="B55" s="24">
        <v>52396820</v>
      </c>
      <c r="C55" s="25">
        <v>136525</v>
      </c>
      <c r="D55" s="24">
        <f t="shared" si="1"/>
        <v>52533345</v>
      </c>
      <c r="E55" s="24">
        <v>11218333</v>
      </c>
      <c r="F55" s="27">
        <v>10140929</v>
      </c>
      <c r="G55" s="26">
        <f t="shared" si="0"/>
        <v>41315012</v>
      </c>
    </row>
    <row r="56" spans="1:9" s="2" customFormat="1" ht="12.75" x14ac:dyDescent="0.2">
      <c r="A56" s="23" t="s">
        <v>60</v>
      </c>
      <c r="B56" s="24">
        <v>1366457866</v>
      </c>
      <c r="C56" s="25">
        <v>111434902</v>
      </c>
      <c r="D56" s="24">
        <f t="shared" si="1"/>
        <v>1477892768</v>
      </c>
      <c r="E56" s="24">
        <v>213603305</v>
      </c>
      <c r="F56" s="27">
        <v>111325523</v>
      </c>
      <c r="G56" s="26">
        <f t="shared" si="0"/>
        <v>1264289463</v>
      </c>
    </row>
    <row r="57" spans="1:9" s="2" customFormat="1" ht="12.75" x14ac:dyDescent="0.2">
      <c r="A57" s="23" t="s">
        <v>61</v>
      </c>
      <c r="B57" s="24">
        <v>35368446</v>
      </c>
      <c r="C57" s="25">
        <v>10339227</v>
      </c>
      <c r="D57" s="24">
        <f t="shared" si="1"/>
        <v>45707673</v>
      </c>
      <c r="E57" s="24">
        <v>8271265</v>
      </c>
      <c r="F57" s="27">
        <v>6146232</v>
      </c>
      <c r="G57" s="26">
        <f t="shared" si="0"/>
        <v>37436408</v>
      </c>
    </row>
    <row r="58" spans="1:9" s="2" customFormat="1" ht="25.5" x14ac:dyDescent="0.2">
      <c r="A58" s="23" t="s">
        <v>62</v>
      </c>
      <c r="B58" s="24">
        <v>13283796</v>
      </c>
      <c r="C58" s="25">
        <v>49078</v>
      </c>
      <c r="D58" s="24">
        <f t="shared" si="1"/>
        <v>13332874</v>
      </c>
      <c r="E58" s="24">
        <v>2419675</v>
      </c>
      <c r="F58" s="24">
        <v>2298452</v>
      </c>
      <c r="G58" s="26">
        <f>D58-E58</f>
        <v>10913199</v>
      </c>
    </row>
    <row r="59" spans="1:9" s="2" customFormat="1" ht="12.75" x14ac:dyDescent="0.2">
      <c r="A59" s="40" t="s">
        <v>63</v>
      </c>
      <c r="B59" s="41">
        <v>1767461023</v>
      </c>
      <c r="C59" s="42">
        <v>440309932</v>
      </c>
      <c r="D59" s="41">
        <f t="shared" si="1"/>
        <v>2207770955</v>
      </c>
      <c r="E59" s="41">
        <v>421181518</v>
      </c>
      <c r="F59" s="43">
        <v>421181518</v>
      </c>
      <c r="G59" s="44">
        <f t="shared" ref="G59" si="4">D59-E59</f>
        <v>1786589437</v>
      </c>
    </row>
    <row r="60" spans="1:9" s="2" customFormat="1" ht="12.75" x14ac:dyDescent="0.2">
      <c r="A60" s="45" t="s">
        <v>64</v>
      </c>
      <c r="B60" s="46"/>
    </row>
    <row r="62" spans="1:9" x14ac:dyDescent="0.25">
      <c r="B62" s="18"/>
      <c r="C62" s="18"/>
      <c r="D62" s="18"/>
      <c r="E62" s="18"/>
      <c r="F62" s="18"/>
    </row>
    <row r="63" spans="1:9" x14ac:dyDescent="0.25">
      <c r="B63" s="18"/>
      <c r="C63" s="18"/>
      <c r="D63" s="18"/>
      <c r="E63" s="18"/>
      <c r="F63" s="18"/>
    </row>
    <row r="64" spans="1:9" x14ac:dyDescent="0.25">
      <c r="B64" s="47"/>
      <c r="C64" s="47"/>
      <c r="D64" s="47"/>
      <c r="E64" s="47"/>
      <c r="F64" s="47"/>
      <c r="G64" s="47"/>
    </row>
    <row r="65" spans="1:7" s="51" customFormat="1" x14ac:dyDescent="0.25">
      <c r="A65" s="48"/>
      <c r="B65" s="49"/>
      <c r="C65" s="49"/>
      <c r="D65" s="49"/>
      <c r="E65" s="49"/>
      <c r="F65" s="49"/>
      <c r="G65" s="50"/>
    </row>
    <row r="66" spans="1:7" s="52" customFormat="1" x14ac:dyDescent="0.25">
      <c r="A66" s="22"/>
      <c r="B66" s="18"/>
      <c r="C66" s="18"/>
      <c r="D66" s="18"/>
      <c r="E66" s="18"/>
      <c r="F66" s="18"/>
      <c r="G66" s="18"/>
    </row>
    <row r="67" spans="1:7" x14ac:dyDescent="0.25">
      <c r="A67" s="53"/>
      <c r="B67" s="54"/>
      <c r="C67" s="54"/>
      <c r="D67" s="54"/>
      <c r="E67" s="54"/>
      <c r="F67" s="54"/>
      <c r="G67" s="54"/>
    </row>
    <row r="68" spans="1:7" x14ac:dyDescent="0.25">
      <c r="A68" s="53"/>
      <c r="B68" s="54"/>
      <c r="C68" s="54"/>
      <c r="D68" s="54"/>
      <c r="E68" s="54"/>
      <c r="F68" s="54"/>
      <c r="G68" s="54"/>
    </row>
    <row r="69" spans="1:7" x14ac:dyDescent="0.25">
      <c r="A69" s="53"/>
      <c r="B69" s="54"/>
      <c r="C69" s="54"/>
      <c r="D69" s="54"/>
      <c r="E69" s="54"/>
      <c r="F69" s="54"/>
      <c r="G69" s="54"/>
    </row>
    <row r="70" spans="1:7" x14ac:dyDescent="0.25">
      <c r="A70" s="53"/>
      <c r="B70" s="54"/>
      <c r="C70" s="54"/>
      <c r="D70" s="54"/>
      <c r="E70" s="54"/>
      <c r="F70" s="54"/>
      <c r="G70" s="54"/>
    </row>
    <row r="71" spans="1:7" s="52" customFormat="1" x14ac:dyDescent="0.25">
      <c r="A71" s="22"/>
      <c r="B71" s="18"/>
      <c r="C71" s="18"/>
      <c r="D71" s="18"/>
      <c r="E71" s="18"/>
      <c r="F71" s="18"/>
      <c r="G71" s="18"/>
    </row>
    <row r="72" spans="1:7" s="52" customFormat="1" x14ac:dyDescent="0.25">
      <c r="A72" s="22"/>
      <c r="B72" s="18"/>
      <c r="C72" s="18"/>
      <c r="D72" s="18"/>
      <c r="E72" s="18"/>
      <c r="F72" s="18"/>
      <c r="G72" s="18"/>
    </row>
    <row r="73" spans="1:7" s="57" customFormat="1" x14ac:dyDescent="0.25">
      <c r="A73" s="55"/>
      <c r="B73" s="56"/>
      <c r="C73" s="56"/>
      <c r="D73" s="56"/>
      <c r="E73" s="56"/>
      <c r="F73" s="56"/>
      <c r="G73" s="56"/>
    </row>
  </sheetData>
  <mergeCells count="10">
    <mergeCell ref="A7:A9"/>
    <mergeCell ref="B7:F7"/>
    <mergeCell ref="G7:G8"/>
    <mergeCell ref="B64:G64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2023-05-18T22:05:50Z</dcterms:created>
  <dcterms:modified xsi:type="dcterms:W3CDTF">2023-05-18T22:05:51Z</dcterms:modified>
</cp:coreProperties>
</file>