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09D17544-F5C8-481C-BA93-ADCF18D8233B}" xr6:coauthVersionLast="40" xr6:coauthVersionMax="40" xr10:uidLastSave="{00000000-0000-0000-0000-000000000000}"/>
  <bookViews>
    <workbookView xWindow="0" yWindow="0" windowWidth="25200" windowHeight="11175" xr2:uid="{301D91C5-BCF4-4A03-93B0-19EF65920869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D97" i="1"/>
  <c r="H95" i="1"/>
  <c r="G95" i="1"/>
  <c r="G97" i="1" s="1"/>
  <c r="E95" i="1"/>
  <c r="E97" i="1" s="1"/>
  <c r="D95" i="1"/>
  <c r="F94" i="1"/>
  <c r="F93" i="1"/>
  <c r="F95" i="1" s="1"/>
  <c r="F97" i="1" s="1"/>
  <c r="F85" i="1"/>
  <c r="H80" i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I47" i="1"/>
  <c r="H47" i="1"/>
  <c r="H67" i="1" s="1"/>
  <c r="I67" i="1" s="1"/>
  <c r="G47" i="1"/>
  <c r="G67" i="1" s="1"/>
  <c r="E47" i="1"/>
  <c r="E67" i="1" s="1"/>
  <c r="D47" i="1"/>
  <c r="D67" i="1" s="1"/>
  <c r="H42" i="1"/>
  <c r="I44" i="1" s="1"/>
  <c r="D42" i="1"/>
  <c r="D72" i="1" s="1"/>
  <c r="I40" i="1"/>
  <c r="F40" i="1"/>
  <c r="I39" i="1"/>
  <c r="I38" i="1"/>
  <c r="H38" i="1"/>
  <c r="G38" i="1"/>
  <c r="E38" i="1"/>
  <c r="D38" i="1"/>
  <c r="F38" i="1" s="1"/>
  <c r="I37" i="1"/>
  <c r="F37" i="1"/>
  <c r="I36" i="1"/>
  <c r="H36" i="1"/>
  <c r="G36" i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G42" i="1" s="1"/>
  <c r="F29" i="1"/>
  <c r="E29" i="1"/>
  <c r="E42" i="1" s="1"/>
  <c r="E7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G72" i="1"/>
  <c r="I42" i="1"/>
  <c r="H72" i="1"/>
  <c r="I72" i="1" s="1"/>
</calcChain>
</file>

<file path=xl/sharedStrings.xml><?xml version="1.0" encoding="utf-8"?>
<sst xmlns="http://schemas.openxmlformats.org/spreadsheetml/2006/main" count="88" uniqueCount="84">
  <si>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</si>
  <si>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</si>
  <si>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</si>
  <si>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31 DE MARZO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</si>
  <si>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</si>
  <si>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</si>
  <si>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</si>
  <si>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</si>
  <si>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</si>
  <si>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</si>
  <si>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</si>
  <si>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</si>
  <si>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</si>
  <si>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</si>
  <si>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</si>
  <si>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</si>
  <si>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</si>
  <si>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</si>
  <si>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</si>
  <si>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</si>
  <si>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</si>
  <si>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</si>
  <si>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</si>
  <si>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</si>
  <si>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</si>
  <si>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</si>
  <si>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</si>
  <si>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</si>
  <si>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</si>
  <si>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</si>
  <si>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</si>
  <si>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</si>
  <si>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</si>
  <si>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</si>
  <si>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</si>
  <si>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</si>
  <si>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</si>
  <si>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</si>
  <si>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</si>
  <si>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</si>
  <si>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</si>
  <si>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</si>
  <si>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</si>
  <si>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</si>
  <si>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</si>
  <si>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</si>
  <si>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</si>
  <si>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</si>
  <si>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</si>
  <si>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</si>
  <si>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</si>
  <si>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</si>
  <si>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</si>
  <si>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</si>
  <si>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</si>
  <si>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</si>
  <si>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</si>
  <si>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</si>
  <si>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</si>
  <si>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</si>
  <si>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</si>
  <si>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</si>
  <si>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</si>
  <si>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</si>
  <si>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</si>
  <si>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</si>
  <si>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</si>
  <si>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</si>
  <si>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</si>
  <si>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</si>
  <si>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</si>
  <si>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</si>
  <si>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</si>
  <si>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</si>
  <si>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</si>
  <si>
    <t>LDF 5 INGRESOS DEL SISTEMA ENTIDADES 1</t>
  </si>
  <si>
    <t>APROBADO</t>
  </si>
  <si>
    <r>
      <rPr>
        <b/>
        <sz val="8"/>
        <color indexed="8"/>
        <rFont val="Arial"/>
        <family val="2"/>
      </rPr>
      <t>Transferencias y Asignaciones</t>
    </r>
    <r>
      <rPr>
        <sz val="8"/>
        <color indexed="8"/>
        <rFont val="Arial"/>
        <family val="2"/>
      </rPr>
      <t xml:space="preserve"> (Incluye Tipo de Rec 1 1A01,1AA3, 1528)</t>
    </r>
  </si>
  <si>
    <r>
      <rPr>
        <b/>
        <sz val="8"/>
        <color indexed="8"/>
        <rFont val="Arial"/>
        <family val="2"/>
      </rPr>
      <t>Otros Convenios y Subsidios</t>
    </r>
    <r>
      <rPr>
        <sz val="8"/>
        <color indexed="8"/>
        <rFont val="Arial"/>
        <family val="2"/>
      </rPr>
      <t xml:space="preserve"> (Lo integra: TR 2 E0320, U0060, U0130)</t>
    </r>
  </si>
  <si>
    <r>
      <rPr>
        <b/>
        <sz val="8"/>
        <color indexed="8"/>
        <rFont val="Arial"/>
        <family val="2"/>
      </rPr>
      <t>Fondos Distintos de Aportaciones</t>
    </r>
    <r>
      <rPr>
        <sz val="8"/>
        <color indexed="8"/>
        <rFont val="Arial"/>
        <family val="2"/>
      </rPr>
      <t xml:space="preserve"> (Lo integra TR 2 Ramo 23)</t>
    </r>
  </si>
  <si>
    <r>
      <rPr>
        <b/>
        <sz val="8"/>
        <color indexed="8"/>
        <rFont val="Arial"/>
        <family val="2"/>
      </rPr>
      <t>Transferencias, Asignaciones, Subsidios</t>
    </r>
    <r>
      <rPr>
        <sz val="8"/>
        <color indexed="8"/>
        <rFont val="Arial"/>
        <family val="2"/>
      </rPr>
      <t xml:space="preserve"> (Lo integra: TR 2 E0640, S0740, S074A, S074B, S0100, S2470, S2690)</t>
    </r>
  </si>
  <si>
    <t>Para el ajuste de UNICAH (Incluir: Productos, Ingresos Propios y Otros Convenios)</t>
  </si>
  <si>
    <t>Total Ajuste UNICACH</t>
  </si>
  <si>
    <t>INGRESOS AJUSTADOS ENTIDADES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</si>
</sst>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1" fillId="0" borderId="0"/>
  </cellStyleXfs>
  <cellXfs count="69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top"/>
    </xf>
    <xf numFmtId="164" fontId="9" fillId="0" borderId="0" xfId="1" applyNumberFormat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>
      <alignment vertical="top"/>
    </xf>
    <xf numFmtId="0" fontId="0" fillId="0" borderId="0" xfId="0" applyAlignment="1">
      <alignment horizontal="justify" vertical="top"/>
    </xf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6" fontId="9" fillId="0" borderId="0" xfId="1" applyNumberFormat="1" applyFont="1" applyFill="1" applyBorder="1" applyAlignment="1" applyProtection="1">
      <alignment vertical="top"/>
    </xf>
    <xf numFmtId="0" fontId="8" fillId="5" borderId="0" xfId="4" applyFont="1" applyFill="1" applyBorder="1" applyAlignment="1">
      <alignment horizontal="left" vertical="center"/>
    </xf>
    <xf numFmtId="164" fontId="7" fillId="5" borderId="0" xfId="2" applyNumberFormat="1" applyFont="1" applyFill="1" applyBorder="1" applyAlignment="1">
      <alignment horizontal="right" vertical="top"/>
    </xf>
    <xf numFmtId="0" fontId="9" fillId="0" borderId="0" xfId="4" applyNumberFormat="1" applyFont="1" applyFill="1" applyBorder="1" applyAlignment="1" applyProtection="1">
      <alignment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164" fontId="9" fillId="5" borderId="0" xfId="1" applyNumberFormat="1" applyFont="1" applyFill="1" applyBorder="1" applyAlignment="1">
      <alignment horizontal="center" vertical="top"/>
    </xf>
    <xf numFmtId="164" fontId="9" fillId="5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8" fillId="0" borderId="0" xfId="4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justify" vertical="top"/>
    </xf>
    <xf numFmtId="0" fontId="8" fillId="6" borderId="0" xfId="4" applyFont="1" applyFill="1" applyBorder="1" applyAlignment="1">
      <alignment horizontal="left" vertical="center"/>
    </xf>
    <xf numFmtId="164" fontId="7" fillId="6" borderId="0" xfId="2" applyNumberFormat="1" applyFont="1" applyFill="1" applyBorder="1" applyAlignment="1">
      <alignment horizontal="right" vertical="top"/>
    </xf>
    <xf numFmtId="0" fontId="9" fillId="0" borderId="0" xfId="4" applyNumberFormat="1" applyFont="1" applyFill="1" applyBorder="1" applyAlignment="1" applyProtection="1">
      <alignment vertical="top"/>
    </xf>
    <xf numFmtId="166" fontId="12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13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15" fillId="0" borderId="0" xfId="1" applyNumberFormat="1" applyFont="1" applyFill="1" applyBorder="1" applyAlignment="1" applyProtection="1"/>
    <xf numFmtId="0" fontId="15" fillId="5" borderId="0" xfId="1" applyNumberFormat="1" applyFont="1" applyFill="1" applyBorder="1" applyAlignment="1" applyProtection="1"/>
    <xf numFmtId="164" fontId="15" fillId="5" borderId="0" xfId="1" applyNumberFormat="1" applyFont="1" applyFill="1" applyBorder="1" applyAlignment="1" applyProtection="1"/>
    <xf numFmtId="164" fontId="15" fillId="0" borderId="0" xfId="1" applyNumberFormat="1" applyFont="1" applyFill="1" applyBorder="1" applyAlignment="1" applyProtection="1"/>
    <xf numFmtId="0" fontId="16" fillId="0" borderId="0" xfId="0" applyFont="1"/>
    <xf numFmtId="0" fontId="12" fillId="0" borderId="0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>
      <alignment horizontal="center"/>
    </xf>
    <xf numFmtId="164" fontId="12" fillId="0" borderId="0" xfId="1" applyNumberFormat="1" applyFont="1" applyFill="1" applyBorder="1" applyAlignment="1" applyProtection="1"/>
    <xf numFmtId="0" fontId="17" fillId="0" borderId="0" xfId="0" applyFont="1"/>
    <xf numFmtId="0" fontId="12" fillId="0" borderId="0" xfId="1" applyNumberFormat="1" applyFont="1" applyFill="1" applyBorder="1" applyAlignment="1" applyProtection="1">
      <alignment horizontal="justify"/>
    </xf>
    <xf numFmtId="0" fontId="15" fillId="0" borderId="0" xfId="1" applyNumberFormat="1" applyFont="1" applyFill="1" applyBorder="1" applyAlignment="1" applyProtection="1">
      <alignment horizontal="justify"/>
    </xf>
    <xf numFmtId="0" fontId="18" fillId="0" borderId="0" xfId="1" applyFont="1" applyFill="1" applyBorder="1" applyAlignment="1">
      <alignment horizontal="justify" vertical="top"/>
    </xf>
    <xf numFmtId="0" fontId="15" fillId="7" borderId="0" xfId="1" applyNumberFormat="1" applyFont="1" applyFill="1" applyBorder="1" applyAlignment="1" applyProtection="1"/>
    <xf numFmtId="164" fontId="15" fillId="7" borderId="0" xfId="1" applyNumberFormat="1" applyFont="1" applyFill="1" applyBorder="1" applyAlignment="1" applyProtection="1"/>
  </cellXfs>
  <cellStyles count="5">
    <cellStyle name="Normal" xfId="0" builtinId="0"/>
    <cellStyle name="Normal 18" xfId="4" xr:uid="{5C902CC8-CC02-40AC-AB02-53DE3831F222}"/>
    <cellStyle name="Normal 18 2" xfId="1" xr:uid="{4957985A-7683-445F-BE1B-3F6D966F5F4F}"/>
    <cellStyle name="Normal 2 2" xfId="2" xr:uid="{222C8173-918A-406A-867B-8B9F3C3A6F2F}"/>
    <cellStyle name="Normal 3 2 2 2 3" xfId="3" xr:uid="{B4CAB029-1855-4A78-8B12-4D6845C9C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1616F7-586C-4979-939F-D4705C61DBB0}"/>
            </a:ext>
          </a:extLst>
        </xdr:cNvPr>
        <xdr:cNvSpPr txBox="1"/>
      </xdr:nvSpPr>
      <xdr:spPr>
        <a:xfrm>
          <a:off x="98774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0D31-5B82-4F6D-BFC9-99006E4DA0CE}">
  <dimension ref="A1:M97"/>
  <sheetViews>
    <sheetView showGridLines="0" tabSelected="1" workbookViewId="0">
      <selection activeCell="H89" sqref="H89"/>
    </sheetView>
  </sheetViews>
  <sheetFormatPr baseColWidth="10" defaultRowHeight="15" x14ac:dyDescent="0.25"/>
  <cols>
    <col min="1" max="2" width="2.7109375" style="2" customWidth="1"/>
    <col min="3" max="3" width="67.5703125" style="2" customWidth="1"/>
    <col min="4" max="9" width="15.1406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5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5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40" si="1">SUM(H10-D10)</f>
        <v>0</v>
      </c>
      <c r="J10" s="21"/>
    </row>
    <row r="11" spans="1:10" s="18" customFormat="1" ht="12.95" customHeight="1" x14ac:dyDescent="0.25">
      <c r="A11" s="19"/>
      <c r="B11" s="15" t="s">
        <v>15</v>
      </c>
      <c r="C11" s="22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  <c r="J11" s="21"/>
    </row>
    <row r="12" spans="1:10" s="18" customFormat="1" ht="12.95" customHeight="1" x14ac:dyDescent="0.25">
      <c r="A12" s="19"/>
      <c r="B12" s="15" t="s">
        <v>16</v>
      </c>
      <c r="C12" s="22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5">
      <c r="A13" s="19"/>
      <c r="B13" s="15" t="s">
        <v>17</v>
      </c>
      <c r="C13" s="22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  <c r="J13" s="21"/>
    </row>
    <row r="14" spans="1:10" s="18" customFormat="1" ht="12.95" customHeight="1" x14ac:dyDescent="0.25">
      <c r="A14" s="19"/>
      <c r="B14" s="15" t="s">
        <v>18</v>
      </c>
      <c r="C14" s="22"/>
      <c r="D14" s="20">
        <v>0</v>
      </c>
      <c r="E14" s="23">
        <v>0</v>
      </c>
      <c r="F14" s="20">
        <f t="shared" si="0"/>
        <v>0</v>
      </c>
      <c r="G14" s="23">
        <v>0</v>
      </c>
      <c r="H14" s="23">
        <v>0</v>
      </c>
      <c r="I14" s="20">
        <f>SUM(H14-D14)</f>
        <v>0</v>
      </c>
      <c r="J14" s="21"/>
    </row>
    <row r="15" spans="1:10" s="18" customFormat="1" ht="12.95" customHeight="1" x14ac:dyDescent="0.25">
      <c r="A15" s="19"/>
      <c r="B15" s="15" t="s">
        <v>19</v>
      </c>
      <c r="C15" s="22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  <c r="J15" s="21"/>
    </row>
    <row r="16" spans="1:10" s="18" customFormat="1" ht="12.95" customHeight="1" x14ac:dyDescent="0.25">
      <c r="A16" s="19"/>
      <c r="B16" s="15" t="s">
        <v>20</v>
      </c>
      <c r="C16" s="22"/>
      <c r="D16" s="20">
        <v>22000000</v>
      </c>
      <c r="E16" s="20">
        <v>11456186</v>
      </c>
      <c r="F16" s="20">
        <f t="shared" si="0"/>
        <v>33456186</v>
      </c>
      <c r="G16" s="20">
        <v>17280728</v>
      </c>
      <c r="H16" s="20">
        <v>17280728</v>
      </c>
      <c r="I16" s="20">
        <f>SUM(H16-D16)</f>
        <v>-4719272</v>
      </c>
      <c r="J16" s="24"/>
    </row>
    <row r="17" spans="1:10" s="18" customFormat="1" ht="12.95" customHeight="1" x14ac:dyDescent="0.25">
      <c r="A17" s="19"/>
      <c r="B17" s="15" t="s">
        <v>21</v>
      </c>
      <c r="C17" s="22"/>
      <c r="D17" s="20">
        <v>0</v>
      </c>
      <c r="E17" s="20">
        <v>0</v>
      </c>
      <c r="F17" s="20">
        <f t="shared" si="0"/>
        <v>0</v>
      </c>
      <c r="G17" s="20">
        <v>0</v>
      </c>
      <c r="H17" s="20">
        <v>0</v>
      </c>
      <c r="I17" s="20">
        <f t="shared" si="1"/>
        <v>0</v>
      </c>
      <c r="J17" s="21"/>
    </row>
    <row r="18" spans="1:10" s="18" customFormat="1" ht="12.95" customHeight="1" x14ac:dyDescent="0.25">
      <c r="A18" s="19"/>
      <c r="B18" s="19"/>
      <c r="C18" s="25" t="s">
        <v>22</v>
      </c>
      <c r="D18" s="26">
        <v>0</v>
      </c>
      <c r="E18" s="26">
        <v>0</v>
      </c>
      <c r="F18" s="20">
        <f t="shared" si="0"/>
        <v>0</v>
      </c>
      <c r="G18" s="26">
        <v>0</v>
      </c>
      <c r="H18" s="26">
        <v>0</v>
      </c>
      <c r="I18" s="26">
        <f t="shared" si="1"/>
        <v>0</v>
      </c>
      <c r="J18" s="21"/>
    </row>
    <row r="19" spans="1:10" s="18" customFormat="1" ht="12.95" customHeight="1" x14ac:dyDescent="0.25">
      <c r="A19" s="19"/>
      <c r="B19" s="19"/>
      <c r="C19" s="25" t="s">
        <v>23</v>
      </c>
      <c r="D19" s="26">
        <v>0</v>
      </c>
      <c r="E19" s="26">
        <v>0</v>
      </c>
      <c r="F19" s="20">
        <f t="shared" si="0"/>
        <v>0</v>
      </c>
      <c r="G19" s="26">
        <v>0</v>
      </c>
      <c r="H19" s="26">
        <v>0</v>
      </c>
      <c r="I19" s="26">
        <f t="shared" si="1"/>
        <v>0</v>
      </c>
      <c r="J19" s="21"/>
    </row>
    <row r="20" spans="1:10" s="18" customFormat="1" ht="12.95" customHeight="1" x14ac:dyDescent="0.25">
      <c r="A20" s="19"/>
      <c r="B20" s="19"/>
      <c r="C20" s="25" t="s">
        <v>24</v>
      </c>
      <c r="D20" s="26">
        <v>0</v>
      </c>
      <c r="E20" s="26">
        <v>0</v>
      </c>
      <c r="F20" s="20">
        <f t="shared" si="0"/>
        <v>0</v>
      </c>
      <c r="G20" s="26">
        <v>0</v>
      </c>
      <c r="H20" s="26">
        <v>0</v>
      </c>
      <c r="I20" s="26">
        <f t="shared" si="1"/>
        <v>0</v>
      </c>
      <c r="J20" s="27"/>
    </row>
    <row r="21" spans="1:10" s="18" customFormat="1" ht="12.95" customHeight="1" x14ac:dyDescent="0.25">
      <c r="A21" s="19"/>
      <c r="B21" s="19"/>
      <c r="C21" s="25" t="s">
        <v>25</v>
      </c>
      <c r="D21" s="26">
        <v>0</v>
      </c>
      <c r="E21" s="26">
        <v>0</v>
      </c>
      <c r="F21" s="20">
        <f t="shared" si="0"/>
        <v>0</v>
      </c>
      <c r="G21" s="26">
        <v>0</v>
      </c>
      <c r="H21" s="26">
        <v>0</v>
      </c>
      <c r="I21" s="26">
        <f t="shared" si="1"/>
        <v>0</v>
      </c>
      <c r="J21" s="27"/>
    </row>
    <row r="22" spans="1:10" s="18" customFormat="1" ht="12.95" customHeight="1" x14ac:dyDescent="0.25">
      <c r="A22" s="19"/>
      <c r="B22" s="19"/>
      <c r="C22" s="25" t="s">
        <v>26</v>
      </c>
      <c r="D22" s="26">
        <v>0</v>
      </c>
      <c r="E22" s="26">
        <v>0</v>
      </c>
      <c r="F22" s="20">
        <f t="shared" si="0"/>
        <v>0</v>
      </c>
      <c r="G22" s="26">
        <v>0</v>
      </c>
      <c r="H22" s="26">
        <v>0</v>
      </c>
      <c r="I22" s="26">
        <f t="shared" si="1"/>
        <v>0</v>
      </c>
      <c r="J22" s="21"/>
    </row>
    <row r="23" spans="1:10" s="18" customFormat="1" ht="12.95" customHeight="1" x14ac:dyDescent="0.25">
      <c r="A23" s="19"/>
      <c r="B23" s="19"/>
      <c r="C23" s="25" t="s">
        <v>27</v>
      </c>
      <c r="D23" s="26">
        <v>0</v>
      </c>
      <c r="E23" s="26">
        <v>0</v>
      </c>
      <c r="F23" s="20">
        <f t="shared" si="0"/>
        <v>0</v>
      </c>
      <c r="G23" s="26">
        <v>0</v>
      </c>
      <c r="H23" s="26">
        <v>0</v>
      </c>
      <c r="I23" s="26">
        <f t="shared" si="1"/>
        <v>0</v>
      </c>
      <c r="J23" s="21"/>
    </row>
    <row r="24" spans="1:10" s="18" customFormat="1" ht="12.95" customHeight="1" x14ac:dyDescent="0.25">
      <c r="A24" s="19"/>
      <c r="B24" s="19"/>
      <c r="C24" s="25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  <c r="J24" s="27"/>
    </row>
    <row r="25" spans="1:10" s="18" customFormat="1" ht="12.95" customHeight="1" x14ac:dyDescent="0.25">
      <c r="A25" s="19"/>
      <c r="B25" s="19"/>
      <c r="C25" s="25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  <c r="J25" s="21"/>
    </row>
    <row r="26" spans="1:10" s="18" customFormat="1" ht="12.95" customHeight="1" x14ac:dyDescent="0.25">
      <c r="A26" s="19"/>
      <c r="B26" s="19"/>
      <c r="C26" s="25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  <c r="J26" s="21"/>
    </row>
    <row r="27" spans="1:10" s="18" customFormat="1" ht="12.95" customHeight="1" x14ac:dyDescent="0.25">
      <c r="A27" s="19"/>
      <c r="B27" s="19"/>
      <c r="C27" s="25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  <c r="J27" s="21"/>
    </row>
    <row r="28" spans="1:10" s="18" customFormat="1" ht="12.95" customHeight="1" x14ac:dyDescent="0.25">
      <c r="A28" s="19"/>
      <c r="B28" s="19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  <c r="J28" s="24"/>
    </row>
    <row r="29" spans="1:10" s="18" customFormat="1" ht="12.95" customHeight="1" x14ac:dyDescent="0.25">
      <c r="A29" s="19"/>
      <c r="B29" s="15" t="s">
        <v>33</v>
      </c>
      <c r="C29" s="15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5">
      <c r="A30" s="19"/>
      <c r="B30" s="19"/>
      <c r="C30" s="25" t="s">
        <v>34</v>
      </c>
      <c r="D30" s="26">
        <v>0</v>
      </c>
      <c r="E30" s="26">
        <v>0</v>
      </c>
      <c r="F30" s="26">
        <f t="shared" ref="F30:F38" si="2">D30+E30</f>
        <v>0</v>
      </c>
      <c r="G30" s="26">
        <v>0</v>
      </c>
      <c r="H30" s="26">
        <v>0</v>
      </c>
      <c r="I30" s="26">
        <f t="shared" si="1"/>
        <v>0</v>
      </c>
      <c r="J30" s="21"/>
    </row>
    <row r="31" spans="1:10" s="18" customFormat="1" ht="12.95" customHeight="1" x14ac:dyDescent="0.25">
      <c r="A31" s="19"/>
      <c r="B31" s="19"/>
      <c r="C31" s="25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  <c r="J31" s="21"/>
    </row>
    <row r="32" spans="1:10" s="18" customFormat="1" ht="12.95" customHeight="1" x14ac:dyDescent="0.25">
      <c r="A32" s="19"/>
      <c r="B32" s="19"/>
      <c r="C32" s="25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  <c r="J32" s="21"/>
    </row>
    <row r="33" spans="1:13" s="18" customFormat="1" ht="12.95" customHeight="1" x14ac:dyDescent="0.25">
      <c r="A33" s="19"/>
      <c r="B33" s="19"/>
      <c r="C33" s="25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  <c r="J33" s="21"/>
    </row>
    <row r="34" spans="1:13" s="18" customFormat="1" ht="12.95" customHeight="1" x14ac:dyDescent="0.25">
      <c r="A34" s="19"/>
      <c r="B34" s="19"/>
      <c r="C34" s="25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  <c r="J34" s="21"/>
    </row>
    <row r="35" spans="1:13" s="18" customFormat="1" ht="12.95" customHeight="1" x14ac:dyDescent="0.25">
      <c r="A35" s="19"/>
      <c r="B35" s="15" t="s">
        <v>39</v>
      </c>
      <c r="C35" s="22"/>
      <c r="D35" s="20">
        <v>6218191951</v>
      </c>
      <c r="E35" s="20">
        <v>592687211</v>
      </c>
      <c r="F35" s="20">
        <f t="shared" si="2"/>
        <v>6810879162</v>
      </c>
      <c r="G35" s="20">
        <v>1522423482</v>
      </c>
      <c r="H35" s="20">
        <v>1522423482</v>
      </c>
      <c r="I35" s="20">
        <f t="shared" si="1"/>
        <v>-4695768469</v>
      </c>
      <c r="J35" s="21"/>
    </row>
    <row r="36" spans="1:13" s="18" customFormat="1" ht="12.95" customHeight="1" x14ac:dyDescent="0.25">
      <c r="A36" s="19"/>
      <c r="B36" s="15" t="s">
        <v>40</v>
      </c>
      <c r="C36" s="22"/>
      <c r="D36" s="20">
        <f>SUM(D37)</f>
        <v>19561273</v>
      </c>
      <c r="E36" s="20">
        <f>SUM(E37)</f>
        <v>1720739</v>
      </c>
      <c r="F36" s="20">
        <f t="shared" si="2"/>
        <v>21282012</v>
      </c>
      <c r="G36" s="20">
        <f>G37</f>
        <v>21282012</v>
      </c>
      <c r="H36" s="20">
        <f>H37</f>
        <v>21282012</v>
      </c>
      <c r="I36" s="20">
        <f t="shared" si="1"/>
        <v>1720739</v>
      </c>
      <c r="K36" s="29"/>
    </row>
    <row r="37" spans="1:13" s="18" customFormat="1" ht="12.95" customHeight="1" x14ac:dyDescent="0.25">
      <c r="A37" s="19"/>
      <c r="B37" s="19"/>
      <c r="C37" s="25" t="s">
        <v>41</v>
      </c>
      <c r="D37" s="26">
        <v>19561273</v>
      </c>
      <c r="E37" s="26">
        <v>1720739</v>
      </c>
      <c r="F37" s="26">
        <f>D37+E37</f>
        <v>21282012</v>
      </c>
      <c r="G37" s="26">
        <v>21282012</v>
      </c>
      <c r="H37" s="26">
        <v>21282012</v>
      </c>
      <c r="I37" s="26">
        <f>SUM(H37-D37)</f>
        <v>1720739</v>
      </c>
    </row>
    <row r="38" spans="1:13" s="18" customFormat="1" ht="12.95" customHeight="1" x14ac:dyDescent="0.25">
      <c r="A38" s="19"/>
      <c r="B38" s="15" t="s">
        <v>42</v>
      </c>
      <c r="C38" s="22"/>
      <c r="D38" s="20">
        <f>SUM(D39:D40)</f>
        <v>0</v>
      </c>
      <c r="E38" s="20">
        <f>SUM(E39:E40)</f>
        <v>0</v>
      </c>
      <c r="F38" s="20">
        <f t="shared" si="2"/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  <c r="J38" s="29"/>
    </row>
    <row r="39" spans="1:13" s="18" customFormat="1" ht="12.95" customHeight="1" x14ac:dyDescent="0.25">
      <c r="A39" s="19"/>
      <c r="B39" s="19"/>
      <c r="C39" s="25" t="s">
        <v>43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f t="shared" si="1"/>
        <v>0</v>
      </c>
      <c r="J39" s="29"/>
    </row>
    <row r="40" spans="1:13" s="18" customFormat="1" ht="12.95" customHeight="1" x14ac:dyDescent="0.25">
      <c r="A40" s="19"/>
      <c r="B40" s="19"/>
      <c r="C40" s="25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  <c r="J40" s="29"/>
    </row>
    <row r="41" spans="1:13" s="18" customFormat="1" ht="12.95" customHeight="1" x14ac:dyDescent="0.25">
      <c r="A41" s="19"/>
      <c r="B41" s="19"/>
      <c r="C41" s="19"/>
      <c r="D41" s="26"/>
      <c r="E41" s="26"/>
      <c r="F41" s="26"/>
      <c r="G41" s="26"/>
      <c r="H41" s="26"/>
      <c r="I41" s="26"/>
      <c r="J41" s="29"/>
    </row>
    <row r="42" spans="1:13" s="32" customFormat="1" ht="15" customHeight="1" x14ac:dyDescent="0.25">
      <c r="A42" s="30" t="s">
        <v>45</v>
      </c>
      <c r="B42" s="30"/>
      <c r="C42" s="30"/>
      <c r="D42" s="31">
        <f>SUM(D10+D11+D12+D13+D14+D15+D16+D17+D29+D35+D36+D38)</f>
        <v>6259753224</v>
      </c>
      <c r="E42" s="31">
        <f>SUM(E10+E11+E12+E13+E14+E15+E16+E17+E29+E35+E36+E38)</f>
        <v>605864136</v>
      </c>
      <c r="F42" s="31">
        <f>SUM(F10+F11+F12+F13+F14+F15+F16+F17+F29+F35+F36+F38)</f>
        <v>6865617360</v>
      </c>
      <c r="G42" s="31">
        <f>SUM(G10+G11+G12+G13+G14+G15+G16+G17+G29+G35+G36+G38)</f>
        <v>1560986222</v>
      </c>
      <c r="H42" s="31">
        <f>SUM(H10+H11+H12+H13+H14+H15+H16+H17+H29+H35+H36+H38)</f>
        <v>1560986222</v>
      </c>
      <c r="I42" s="31">
        <f>SUM(H42-D42)</f>
        <v>-4698767002</v>
      </c>
      <c r="K42" s="33"/>
      <c r="M42" s="34"/>
    </row>
    <row r="43" spans="1:13" s="18" customFormat="1" ht="12.95" customHeight="1" x14ac:dyDescent="0.25">
      <c r="A43" s="19"/>
      <c r="B43" s="19"/>
      <c r="C43" s="19"/>
      <c r="D43" s="16"/>
      <c r="E43" s="16"/>
      <c r="F43" s="16"/>
      <c r="G43" s="17"/>
      <c r="H43" s="17"/>
      <c r="I43" s="17"/>
    </row>
    <row r="44" spans="1:13" s="18" customFormat="1" ht="12.95" customHeight="1" x14ac:dyDescent="0.25">
      <c r="A44" s="15" t="s">
        <v>46</v>
      </c>
      <c r="B44" s="22"/>
      <c r="C44" s="22"/>
      <c r="D44" s="35"/>
      <c r="E44" s="35"/>
      <c r="F44" s="35"/>
      <c r="G44" s="36"/>
      <c r="H44" s="36"/>
      <c r="I44" s="20">
        <f>SUM(H42-D42)</f>
        <v>-4698767002</v>
      </c>
    </row>
    <row r="45" spans="1:13" s="18" customFormat="1" ht="12.95" customHeight="1" x14ac:dyDescent="0.25">
      <c r="A45" s="19"/>
      <c r="B45" s="19"/>
      <c r="C45" s="19"/>
      <c r="D45" s="16"/>
      <c r="E45" s="16"/>
      <c r="F45" s="16"/>
      <c r="G45" s="17"/>
      <c r="H45" s="17"/>
      <c r="I45" s="17"/>
    </row>
    <row r="46" spans="1:13" s="18" customFormat="1" ht="12.95" customHeight="1" x14ac:dyDescent="0.25">
      <c r="A46" s="15" t="s">
        <v>47</v>
      </c>
      <c r="B46" s="22"/>
      <c r="C46" s="22"/>
      <c r="D46" s="16"/>
      <c r="E46" s="16"/>
      <c r="F46" s="16"/>
      <c r="G46" s="17"/>
      <c r="H46" s="17"/>
      <c r="I46" s="17"/>
    </row>
    <row r="47" spans="1:13" s="18" customFormat="1" ht="12.95" customHeight="1" x14ac:dyDescent="0.25">
      <c r="A47" s="19"/>
      <c r="B47" s="15" t="s">
        <v>48</v>
      </c>
      <c r="C47" s="22"/>
      <c r="D47" s="20">
        <f>SUM(D48:D55)</f>
        <v>10219655598.000002</v>
      </c>
      <c r="E47" s="20">
        <f>SUM(E48:E55)</f>
        <v>342537277</v>
      </c>
      <c r="F47" s="20">
        <f>SUM(F48:F55)</f>
        <v>10562192875.000002</v>
      </c>
      <c r="G47" s="20">
        <f>SUM(G48:G55)</f>
        <v>1869574194</v>
      </c>
      <c r="H47" s="20">
        <f>SUM(H48:H55)</f>
        <v>1869574194</v>
      </c>
      <c r="I47" s="20">
        <f t="shared" ref="I47:I65" si="3">SUM(H47-D47)</f>
        <v>-8350081404.0000019</v>
      </c>
      <c r="J47" s="29"/>
    </row>
    <row r="48" spans="1:13" s="18" customFormat="1" ht="12.95" customHeight="1" x14ac:dyDescent="0.25">
      <c r="A48" s="19"/>
      <c r="B48" s="19"/>
      <c r="C48" s="28" t="s">
        <v>49</v>
      </c>
      <c r="D48" s="26">
        <v>0</v>
      </c>
      <c r="E48" s="26">
        <v>0</v>
      </c>
      <c r="F48" s="26">
        <f t="shared" ref="F48:F55" si="4">D48+E48</f>
        <v>0</v>
      </c>
      <c r="G48" s="26">
        <v>0</v>
      </c>
      <c r="H48" s="26">
        <v>0</v>
      </c>
      <c r="I48" s="26">
        <f t="shared" si="3"/>
        <v>0</v>
      </c>
    </row>
    <row r="49" spans="1:10" s="18" customFormat="1" ht="12.95" customHeight="1" x14ac:dyDescent="0.25">
      <c r="A49" s="19"/>
      <c r="B49" s="19"/>
      <c r="C49" s="25" t="s">
        <v>50</v>
      </c>
      <c r="D49" s="26">
        <v>5796735380</v>
      </c>
      <c r="E49" s="26">
        <v>14528772</v>
      </c>
      <c r="F49" s="26">
        <f t="shared" si="4"/>
        <v>5811264152</v>
      </c>
      <c r="G49" s="26">
        <v>1346363994</v>
      </c>
      <c r="H49" s="26">
        <v>1346363994</v>
      </c>
      <c r="I49" s="26">
        <f t="shared" si="3"/>
        <v>-4450371386</v>
      </c>
    </row>
    <row r="50" spans="1:10" s="18" customFormat="1" ht="12.95" customHeight="1" x14ac:dyDescent="0.25">
      <c r="A50" s="19"/>
      <c r="B50" s="19"/>
      <c r="C50" s="25" t="s">
        <v>51</v>
      </c>
      <c r="D50" s="26">
        <v>1074735459.9999998</v>
      </c>
      <c r="E50" s="26">
        <v>288712768</v>
      </c>
      <c r="F50" s="26">
        <f t="shared" si="4"/>
        <v>1363448227.9999998</v>
      </c>
      <c r="G50" s="26">
        <v>0</v>
      </c>
      <c r="H50" s="26">
        <v>0</v>
      </c>
      <c r="I50" s="26">
        <f t="shared" si="3"/>
        <v>-1074735459.9999998</v>
      </c>
      <c r="J50" s="29"/>
    </row>
    <row r="51" spans="1:10" s="18" customFormat="1" ht="26.25" customHeight="1" x14ac:dyDescent="0.25">
      <c r="A51" s="19"/>
      <c r="B51" s="19"/>
      <c r="C51" s="28" t="s">
        <v>52</v>
      </c>
      <c r="D51" s="26">
        <v>0</v>
      </c>
      <c r="E51" s="26">
        <v>0</v>
      </c>
      <c r="F51" s="26">
        <f t="shared" si="4"/>
        <v>0</v>
      </c>
      <c r="G51" s="26">
        <v>0</v>
      </c>
      <c r="H51" s="26">
        <v>0</v>
      </c>
      <c r="I51" s="26">
        <f t="shared" si="3"/>
        <v>0</v>
      </c>
    </row>
    <row r="52" spans="1:10" s="18" customFormat="1" ht="12.95" customHeight="1" x14ac:dyDescent="0.25">
      <c r="A52" s="19"/>
      <c r="B52" s="19"/>
      <c r="C52" s="25" t="s">
        <v>53</v>
      </c>
      <c r="D52" s="26">
        <v>2243209157.0000014</v>
      </c>
      <c r="E52" s="26">
        <v>0</v>
      </c>
      <c r="F52" s="26">
        <f t="shared" si="4"/>
        <v>2243209157.0000014</v>
      </c>
      <c r="G52" s="26">
        <v>307482828</v>
      </c>
      <c r="H52" s="26">
        <v>307482828</v>
      </c>
      <c r="I52" s="26">
        <f t="shared" si="3"/>
        <v>-1935726329.0000014</v>
      </c>
    </row>
    <row r="53" spans="1:10" s="18" customFormat="1" ht="12.95" customHeight="1" x14ac:dyDescent="0.25">
      <c r="A53" s="19"/>
      <c r="B53" s="19"/>
      <c r="C53" s="25" t="s">
        <v>54</v>
      </c>
      <c r="D53" s="26">
        <v>439595161.9999997</v>
      </c>
      <c r="E53" s="26">
        <v>0</v>
      </c>
      <c r="F53" s="26">
        <f t="shared" si="4"/>
        <v>439595161.9999997</v>
      </c>
      <c r="G53" s="26">
        <v>119371623</v>
      </c>
      <c r="H53" s="26">
        <v>119371623</v>
      </c>
      <c r="I53" s="26">
        <f t="shared" si="3"/>
        <v>-320223538.9999997</v>
      </c>
    </row>
    <row r="54" spans="1:10" s="18" customFormat="1" ht="24.75" customHeight="1" x14ac:dyDescent="0.25">
      <c r="A54" s="37"/>
      <c r="B54" s="37"/>
      <c r="C54" s="28" t="s">
        <v>55</v>
      </c>
      <c r="D54" s="26">
        <v>73301768</v>
      </c>
      <c r="E54" s="26">
        <v>14164941</v>
      </c>
      <c r="F54" s="26">
        <f t="shared" si="4"/>
        <v>87466709</v>
      </c>
      <c r="G54" s="26">
        <v>82318</v>
      </c>
      <c r="H54" s="26">
        <v>82318</v>
      </c>
      <c r="I54" s="26">
        <f t="shared" si="3"/>
        <v>-73219450</v>
      </c>
    </row>
    <row r="55" spans="1:10" s="18" customFormat="1" ht="12.95" customHeight="1" x14ac:dyDescent="0.25">
      <c r="A55" s="19"/>
      <c r="B55" s="19"/>
      <c r="C55" s="28" t="s">
        <v>56</v>
      </c>
      <c r="D55" s="26">
        <v>592078671</v>
      </c>
      <c r="E55" s="26">
        <v>25130796</v>
      </c>
      <c r="F55" s="26">
        <f t="shared" si="4"/>
        <v>617209467</v>
      </c>
      <c r="G55" s="26">
        <v>96273431</v>
      </c>
      <c r="H55" s="26">
        <v>96273431</v>
      </c>
      <c r="I55" s="26">
        <f t="shared" si="3"/>
        <v>-495805240</v>
      </c>
    </row>
    <row r="56" spans="1:10" s="18" customFormat="1" ht="12.95" customHeight="1" x14ac:dyDescent="0.25">
      <c r="A56" s="19"/>
      <c r="B56" s="15" t="s">
        <v>57</v>
      </c>
      <c r="C56" s="22"/>
      <c r="D56" s="20">
        <f>SUM(D57:D60)</f>
        <v>7127298842.0000029</v>
      </c>
      <c r="E56" s="20">
        <f>SUM(E57:E60)</f>
        <v>78710747</v>
      </c>
      <c r="F56" s="20">
        <f>SUM(F57:F60)</f>
        <v>7206009589.0000029</v>
      </c>
      <c r="G56" s="20">
        <f>SUM(G57:G60)</f>
        <v>1639951411</v>
      </c>
      <c r="H56" s="20">
        <f>SUM(H57:H60)</f>
        <v>1639951411</v>
      </c>
      <c r="I56" s="20">
        <f t="shared" si="3"/>
        <v>-5487347431.0000029</v>
      </c>
    </row>
    <row r="57" spans="1:10" s="18" customFormat="1" ht="12.95" customHeight="1" x14ac:dyDescent="0.25">
      <c r="A57" s="37"/>
      <c r="B57" s="37"/>
      <c r="C57" s="25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3"/>
        <v>0</v>
      </c>
    </row>
    <row r="58" spans="1:10" s="18" customFormat="1" ht="12.95" customHeight="1" x14ac:dyDescent="0.25">
      <c r="A58" s="19"/>
      <c r="B58" s="19"/>
      <c r="C58" s="25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3"/>
        <v>0</v>
      </c>
    </row>
    <row r="59" spans="1:10" s="18" customFormat="1" ht="12.95" customHeight="1" x14ac:dyDescent="0.25">
      <c r="A59" s="37"/>
      <c r="B59" s="37"/>
      <c r="C59" s="25" t="s">
        <v>60</v>
      </c>
      <c r="D59" s="26">
        <v>0</v>
      </c>
      <c r="E59" s="26">
        <v>0</v>
      </c>
      <c r="F59" s="26">
        <f>D59+E59</f>
        <v>0</v>
      </c>
      <c r="G59" s="26">
        <v>0</v>
      </c>
      <c r="H59" s="26">
        <v>0</v>
      </c>
      <c r="I59" s="26">
        <f t="shared" si="3"/>
        <v>0</v>
      </c>
    </row>
    <row r="60" spans="1:10" s="18" customFormat="1" ht="12.95" customHeight="1" x14ac:dyDescent="0.25">
      <c r="A60" s="19"/>
      <c r="B60" s="19"/>
      <c r="C60" s="25" t="s">
        <v>41</v>
      </c>
      <c r="D60" s="26">
        <v>7127298842.0000029</v>
      </c>
      <c r="E60" s="26">
        <v>78710747</v>
      </c>
      <c r="F60" s="26">
        <f>D60+E60</f>
        <v>7206009589.0000029</v>
      </c>
      <c r="G60" s="26">
        <v>1639951411</v>
      </c>
      <c r="H60" s="26">
        <v>1639951411</v>
      </c>
      <c r="I60" s="26">
        <f t="shared" si="3"/>
        <v>-5487347431.0000029</v>
      </c>
    </row>
    <row r="61" spans="1:10" s="18" customFormat="1" ht="12.95" customHeight="1" x14ac:dyDescent="0.25">
      <c r="A61" s="19"/>
      <c r="B61" s="15" t="s">
        <v>61</v>
      </c>
      <c r="C61" s="22"/>
      <c r="D61" s="20">
        <f>SUM(D62:D63)</f>
        <v>57918476</v>
      </c>
      <c r="E61" s="20">
        <f>SUM(E62:E63)</f>
        <v>0</v>
      </c>
      <c r="F61" s="20">
        <f>SUM(F62:F63)</f>
        <v>57918476</v>
      </c>
      <c r="G61" s="20">
        <f>SUM(G62:G63)</f>
        <v>0</v>
      </c>
      <c r="H61" s="20">
        <f>SUM(H62:H63)</f>
        <v>0</v>
      </c>
      <c r="I61" s="20">
        <f t="shared" si="3"/>
        <v>-57918476</v>
      </c>
    </row>
    <row r="62" spans="1:10" s="18" customFormat="1" ht="12.75" customHeight="1" x14ac:dyDescent="0.25">
      <c r="A62" s="19"/>
      <c r="B62" s="19"/>
      <c r="C62" s="28" t="s">
        <v>62</v>
      </c>
      <c r="D62" s="26">
        <v>57918476</v>
      </c>
      <c r="E62" s="26">
        <v>0</v>
      </c>
      <c r="F62" s="26">
        <f>D62+E62</f>
        <v>57918476</v>
      </c>
      <c r="G62" s="26">
        <v>0</v>
      </c>
      <c r="H62" s="26">
        <v>0</v>
      </c>
      <c r="I62" s="26">
        <f t="shared" si="3"/>
        <v>-57918476</v>
      </c>
    </row>
    <row r="63" spans="1:10" s="18" customFormat="1" ht="12.95" customHeight="1" x14ac:dyDescent="0.25">
      <c r="A63" s="19"/>
      <c r="B63" s="19"/>
      <c r="C63" s="19" t="s">
        <v>63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3"/>
        <v>0</v>
      </c>
    </row>
    <row r="64" spans="1:10" s="18" customFormat="1" ht="25.5" customHeight="1" x14ac:dyDescent="0.25">
      <c r="A64" s="37"/>
      <c r="B64" s="38" t="s">
        <v>64</v>
      </c>
      <c r="C64" s="38"/>
      <c r="D64" s="20">
        <v>191666461.00000006</v>
      </c>
      <c r="E64" s="20">
        <v>0</v>
      </c>
      <c r="F64" s="20">
        <f>D64+E64</f>
        <v>191666461.00000006</v>
      </c>
      <c r="G64" s="20">
        <v>11214618</v>
      </c>
      <c r="H64" s="20">
        <v>11214618</v>
      </c>
      <c r="I64" s="20">
        <f t="shared" si="3"/>
        <v>-180451843.00000006</v>
      </c>
      <c r="J64" s="29"/>
    </row>
    <row r="65" spans="1:13" s="18" customFormat="1" ht="12.95" customHeight="1" x14ac:dyDescent="0.25">
      <c r="A65" s="19"/>
      <c r="B65" s="15" t="s">
        <v>65</v>
      </c>
      <c r="C65" s="22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3"/>
        <v>0</v>
      </c>
    </row>
    <row r="66" spans="1:13" s="18" customFormat="1" ht="12.95" customHeight="1" x14ac:dyDescent="0.25">
      <c r="A66" s="19"/>
      <c r="B66" s="19"/>
      <c r="C66" s="19"/>
      <c r="D66" s="26"/>
      <c r="E66" s="26"/>
      <c r="F66" s="26"/>
      <c r="G66" s="26"/>
      <c r="H66" s="26"/>
      <c r="I66" s="26"/>
      <c r="J66" s="27"/>
    </row>
    <row r="67" spans="1:13" s="32" customFormat="1" ht="15" customHeight="1" x14ac:dyDescent="0.25">
      <c r="A67" s="30" t="s">
        <v>66</v>
      </c>
      <c r="B67" s="30"/>
      <c r="C67" s="30"/>
      <c r="D67" s="31">
        <f>SUM(D47+D56+D61+D64+D65)</f>
        <v>17596539377.000004</v>
      </c>
      <c r="E67" s="31">
        <f>SUM(E47+E56+E61+E64+E65)</f>
        <v>421248024</v>
      </c>
      <c r="F67" s="31">
        <f>SUM(F47+F56+F61+F64+F65)</f>
        <v>18017787401.000004</v>
      </c>
      <c r="G67" s="31">
        <f>G47+G56+G61+G64+G65</f>
        <v>3520740223</v>
      </c>
      <c r="H67" s="31">
        <f>SUM(H47+H56+H61+H64+H65)</f>
        <v>3520740223</v>
      </c>
      <c r="I67" s="31">
        <f>SUM(H67-D67)</f>
        <v>-14075799154.000004</v>
      </c>
      <c r="K67" s="33"/>
      <c r="M67" s="34"/>
    </row>
    <row r="68" spans="1:13" s="18" customFormat="1" ht="12.95" customHeight="1" x14ac:dyDescent="0.25">
      <c r="A68" s="19"/>
      <c r="B68" s="19"/>
      <c r="C68" s="19"/>
      <c r="D68" s="26"/>
      <c r="E68" s="26"/>
      <c r="F68" s="26"/>
      <c r="G68" s="26"/>
      <c r="H68" s="26"/>
      <c r="I68" s="26"/>
    </row>
    <row r="69" spans="1:13" s="32" customFormat="1" ht="15" customHeight="1" x14ac:dyDescent="0.25">
      <c r="A69" s="39" t="s">
        <v>67</v>
      </c>
      <c r="B69" s="39"/>
      <c r="C69" s="39"/>
      <c r="D69" s="20">
        <f>SUM(D70)</f>
        <v>0</v>
      </c>
      <c r="E69" s="20">
        <f>SUM(E70)</f>
        <v>0</v>
      </c>
      <c r="F69" s="20">
        <f>SUM(F70)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33"/>
      <c r="M69" s="34"/>
    </row>
    <row r="70" spans="1:13" s="18" customFormat="1" ht="12.95" customHeight="1" x14ac:dyDescent="0.25">
      <c r="A70" s="19"/>
      <c r="B70" s="40" t="s">
        <v>68</v>
      </c>
      <c r="C70" s="40"/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>SUM(H70-D70)</f>
        <v>0</v>
      </c>
    </row>
    <row r="71" spans="1:13" s="18" customFormat="1" ht="12.95" customHeight="1" x14ac:dyDescent="0.25">
      <c r="A71" s="19"/>
      <c r="B71" s="19"/>
      <c r="C71" s="19"/>
      <c r="D71" s="26"/>
      <c r="E71" s="26"/>
      <c r="F71" s="26"/>
      <c r="G71" s="26"/>
      <c r="H71" s="26"/>
      <c r="I71" s="26"/>
    </row>
    <row r="72" spans="1:13" s="43" customFormat="1" ht="15.75" customHeight="1" x14ac:dyDescent="0.25">
      <c r="A72" s="41" t="s">
        <v>69</v>
      </c>
      <c r="B72" s="41"/>
      <c r="C72" s="41"/>
      <c r="D72" s="42">
        <f>SUM(D42+D67+D69)</f>
        <v>23856292601.000004</v>
      </c>
      <c r="E72" s="42">
        <f>SUM(E42+E67+E69)</f>
        <v>1027112160</v>
      </c>
      <c r="F72" s="42">
        <f>SUM(F42+F67+F69)</f>
        <v>24883404761.000004</v>
      </c>
      <c r="G72" s="42">
        <f>SUM(G42+G67+G69)</f>
        <v>5081726445</v>
      </c>
      <c r="H72" s="42">
        <f>SUM(H42+H67+H69)</f>
        <v>5081726445</v>
      </c>
      <c r="I72" s="42">
        <f>SUM(H72-D72)</f>
        <v>-18774566156.000004</v>
      </c>
      <c r="K72" s="44"/>
    </row>
    <row r="73" spans="1:13" s="18" customFormat="1" ht="12.95" customHeight="1" x14ac:dyDescent="0.25">
      <c r="A73" s="19"/>
      <c r="B73" s="19"/>
      <c r="C73" s="19"/>
      <c r="D73" s="26"/>
      <c r="E73" s="26"/>
      <c r="F73" s="26"/>
      <c r="G73" s="26"/>
      <c r="H73" s="26"/>
      <c r="I73" s="26"/>
    </row>
    <row r="74" spans="1:13" s="18" customFormat="1" ht="12.95" customHeight="1" x14ac:dyDescent="0.25">
      <c r="A74" s="19"/>
      <c r="B74" s="15" t="s">
        <v>70</v>
      </c>
      <c r="C74" s="22"/>
      <c r="D74" s="26"/>
      <c r="E74" s="26"/>
      <c r="F74" s="26"/>
      <c r="G74" s="26"/>
      <c r="H74" s="26"/>
      <c r="I74" s="26"/>
    </row>
    <row r="75" spans="1:13" s="18" customFormat="1" ht="12.95" customHeight="1" x14ac:dyDescent="0.25">
      <c r="A75" s="19"/>
      <c r="B75" s="45" t="s">
        <v>71</v>
      </c>
      <c r="C75" s="45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1:13" s="18" customFormat="1" ht="12.95" customHeight="1" x14ac:dyDescent="0.25">
      <c r="A76" s="19"/>
      <c r="B76" s="45"/>
      <c r="C76" s="45"/>
      <c r="D76" s="26"/>
      <c r="E76" s="26"/>
      <c r="F76" s="26"/>
      <c r="G76" s="26"/>
      <c r="H76" s="26"/>
      <c r="I76" s="26"/>
    </row>
    <row r="77" spans="1:13" s="18" customFormat="1" ht="12.95" customHeight="1" x14ac:dyDescent="0.25">
      <c r="A77" s="19"/>
      <c r="B77" s="45" t="s">
        <v>72</v>
      </c>
      <c r="C77" s="45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13" s="18" customFormat="1" ht="12.95" customHeight="1" x14ac:dyDescent="0.25">
      <c r="A78" s="19"/>
      <c r="B78" s="45"/>
      <c r="C78" s="45"/>
      <c r="D78" s="26"/>
      <c r="E78" s="26"/>
      <c r="F78" s="26"/>
      <c r="G78" s="26"/>
      <c r="H78" s="26"/>
      <c r="I78" s="26"/>
    </row>
    <row r="79" spans="1:13" s="18" customFormat="1" ht="12.95" customHeight="1" x14ac:dyDescent="0.25">
      <c r="A79" s="19"/>
      <c r="B79" s="28"/>
      <c r="C79" s="28"/>
      <c r="D79" s="26"/>
      <c r="E79" s="26"/>
      <c r="F79" s="26"/>
      <c r="G79" s="26"/>
      <c r="H79" s="26"/>
      <c r="I79" s="26"/>
    </row>
    <row r="80" spans="1:13" s="18" customFormat="1" ht="12.95" customHeight="1" x14ac:dyDescent="0.25">
      <c r="A80" s="19"/>
      <c r="B80" s="15" t="s">
        <v>67</v>
      </c>
      <c r="C80" s="15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50" customFormat="1" ht="5.0999999999999996" customHeight="1" x14ac:dyDescent="0.2">
      <c r="A81" s="46"/>
      <c r="B81" s="46"/>
      <c r="C81" s="46"/>
      <c r="D81" s="47"/>
      <c r="E81" s="47"/>
      <c r="F81" s="48"/>
      <c r="G81" s="49"/>
      <c r="H81" s="49"/>
      <c r="I81" s="49"/>
    </row>
    <row r="82" spans="1:9" s="50" customFormat="1" ht="15" customHeight="1" x14ac:dyDescent="0.2">
      <c r="A82" s="51" t="s">
        <v>73</v>
      </c>
      <c r="B82" s="51"/>
      <c r="C82" s="51"/>
      <c r="D82" s="52"/>
      <c r="E82" s="52"/>
      <c r="F82" s="53" t="s">
        <v>74</v>
      </c>
      <c r="G82" s="54"/>
      <c r="H82" s="54"/>
      <c r="I82" s="54"/>
    </row>
    <row r="85" spans="1:9" s="59" customFormat="1" ht="11.25" x14ac:dyDescent="0.2">
      <c r="A85" s="55"/>
      <c r="B85" s="55"/>
      <c r="C85" s="56" t="s">
        <v>75</v>
      </c>
      <c r="D85" s="57">
        <v>23814731328</v>
      </c>
      <c r="E85" s="57">
        <v>1013935235</v>
      </c>
      <c r="F85" s="57">
        <f>D85+E85</f>
        <v>24828666563</v>
      </c>
      <c r="G85" s="57">
        <v>5043163705</v>
      </c>
      <c r="H85" s="57">
        <v>5043163705</v>
      </c>
      <c r="I85" s="58"/>
    </row>
    <row r="86" spans="1:9" s="63" customFormat="1" ht="11.25" x14ac:dyDescent="0.2">
      <c r="A86" s="60"/>
      <c r="B86" s="60"/>
      <c r="C86" s="61" t="s">
        <v>76</v>
      </c>
      <c r="D86" s="62"/>
      <c r="E86" s="62"/>
      <c r="F86" s="62"/>
      <c r="G86" s="62"/>
      <c r="H86" s="62"/>
      <c r="I86" s="62"/>
    </row>
    <row r="87" spans="1:9" s="63" customFormat="1" ht="11.25" x14ac:dyDescent="0.2">
      <c r="A87" s="60"/>
      <c r="B87" s="60"/>
      <c r="C87" s="60" t="s">
        <v>77</v>
      </c>
      <c r="D87" s="62"/>
      <c r="E87" s="62"/>
      <c r="F87" s="62"/>
      <c r="G87" s="62"/>
      <c r="H87" s="62"/>
      <c r="I87" s="62"/>
    </row>
    <row r="88" spans="1:9" s="63" customFormat="1" ht="11.25" x14ac:dyDescent="0.2">
      <c r="A88" s="60"/>
      <c r="B88" s="60"/>
      <c r="C88" s="60" t="s">
        <v>78</v>
      </c>
      <c r="D88" s="62"/>
      <c r="E88" s="62"/>
      <c r="F88" s="62"/>
      <c r="G88" s="62"/>
      <c r="H88" s="62"/>
      <c r="I88" s="62"/>
    </row>
    <row r="89" spans="1:9" s="63" customFormat="1" ht="11.25" x14ac:dyDescent="0.2">
      <c r="A89" s="60"/>
      <c r="B89" s="60"/>
      <c r="C89" s="60" t="s">
        <v>79</v>
      </c>
      <c r="D89" s="62"/>
      <c r="E89" s="62"/>
      <c r="F89" s="62"/>
      <c r="G89" s="62"/>
      <c r="H89" s="62"/>
      <c r="I89" s="62"/>
    </row>
    <row r="90" spans="1:9" s="63" customFormat="1" ht="22.5" x14ac:dyDescent="0.2">
      <c r="A90" s="60"/>
      <c r="B90" s="60"/>
      <c r="C90" s="64" t="s">
        <v>80</v>
      </c>
      <c r="D90" s="62"/>
      <c r="E90" s="62"/>
      <c r="F90" s="62"/>
      <c r="G90" s="62"/>
      <c r="H90" s="62"/>
      <c r="I90" s="62"/>
    </row>
    <row r="91" spans="1:9" s="63" customFormat="1" ht="11.25" x14ac:dyDescent="0.2">
      <c r="A91" s="60"/>
      <c r="B91" s="60"/>
      <c r="C91" s="60"/>
      <c r="D91" s="62"/>
      <c r="E91" s="62"/>
      <c r="F91" s="62"/>
      <c r="G91" s="62"/>
      <c r="H91" s="62"/>
      <c r="I91" s="62"/>
    </row>
    <row r="92" spans="1:9" s="63" customFormat="1" ht="11.25" x14ac:dyDescent="0.2">
      <c r="A92" s="60"/>
      <c r="B92" s="60"/>
      <c r="C92" s="65" t="s">
        <v>81</v>
      </c>
      <c r="D92" s="62"/>
      <c r="E92" s="62"/>
      <c r="F92" s="62"/>
      <c r="G92" s="62"/>
      <c r="H92" s="62"/>
      <c r="I92" s="62"/>
    </row>
    <row r="93" spans="1:9" s="63" customFormat="1" ht="11.25" x14ac:dyDescent="0.2">
      <c r="A93" s="60"/>
      <c r="B93" s="60"/>
      <c r="C93" s="60" t="s">
        <v>20</v>
      </c>
      <c r="D93" s="62">
        <v>22000000</v>
      </c>
      <c r="E93" s="62">
        <v>11456186</v>
      </c>
      <c r="F93" s="62">
        <f t="shared" ref="F93:F94" si="5">D93+E93</f>
        <v>33456186</v>
      </c>
      <c r="G93" s="62">
        <v>17280728</v>
      </c>
      <c r="H93" s="62">
        <v>17280728</v>
      </c>
      <c r="I93" s="62"/>
    </row>
    <row r="94" spans="1:9" s="63" customFormat="1" ht="11.25" x14ac:dyDescent="0.2">
      <c r="A94" s="60"/>
      <c r="B94" s="60"/>
      <c r="C94" s="66" t="s">
        <v>41</v>
      </c>
      <c r="D94" s="62">
        <v>19561273</v>
      </c>
      <c r="E94" s="62">
        <v>1720739</v>
      </c>
      <c r="F94" s="62">
        <f t="shared" si="5"/>
        <v>21282012</v>
      </c>
      <c r="G94" s="62">
        <v>21282012</v>
      </c>
      <c r="H94" s="62">
        <v>21282012</v>
      </c>
      <c r="I94" s="62"/>
    </row>
    <row r="95" spans="1:9" s="59" customFormat="1" ht="11.25" x14ac:dyDescent="0.2">
      <c r="A95" s="55"/>
      <c r="B95" s="55"/>
      <c r="C95" s="56" t="s">
        <v>82</v>
      </c>
      <c r="D95" s="57">
        <f>SUM(D93:D94)</f>
        <v>41561273</v>
      </c>
      <c r="E95" s="57">
        <f>SUM(E93:E94)</f>
        <v>13176925</v>
      </c>
      <c r="F95" s="57">
        <f>SUM(F93:F94)</f>
        <v>54738198</v>
      </c>
      <c r="G95" s="57">
        <f>SUM(G93:G94)</f>
        <v>38562740</v>
      </c>
      <c r="H95" s="57">
        <f>SUM(H93:H94)</f>
        <v>38562740</v>
      </c>
      <c r="I95" s="58"/>
    </row>
    <row r="97" spans="1:9" s="59" customFormat="1" ht="11.25" x14ac:dyDescent="0.2">
      <c r="A97" s="55"/>
      <c r="B97" s="55"/>
      <c r="C97" s="67" t="s">
        <v>83</v>
      </c>
      <c r="D97" s="68">
        <f>SUM(D85,D95)</f>
        <v>23856292601</v>
      </c>
      <c r="E97" s="68">
        <f>SUM(E85,E95)</f>
        <v>1027112160</v>
      </c>
      <c r="F97" s="68">
        <f>SUM(F85,F95)</f>
        <v>24883404761</v>
      </c>
      <c r="G97" s="68">
        <f>SUM(G85,G95)</f>
        <v>5081726445</v>
      </c>
      <c r="H97" s="68">
        <f>SUM(H85,H95)</f>
        <v>5081726445</v>
      </c>
      <c r="I97" s="58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2023-05-19T21:57:51Z</dcterms:created>
  <dcterms:modified xsi:type="dcterms:W3CDTF">2023-05-19T21:57:52Z</dcterms:modified>
</cp:coreProperties>
</file>