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9281F8F-1492-40F4-9DCF-372180B0FB57}" xr6:coauthVersionLast="47" xr6:coauthVersionMax="47" xr10:uidLastSave="{00000000-0000-0000-0000-000000000000}"/>
  <bookViews>
    <workbookView xWindow="-120" yWindow="-120" windowWidth="20730" windowHeight="11160" xr2:uid="{53127F1C-37F8-4605-B402-01E751C62DBA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E91" i="1"/>
  <c r="H91" i="1" s="1"/>
  <c r="E90" i="1"/>
  <c r="H90" i="1" s="1"/>
  <c r="H89" i="1"/>
  <c r="E89" i="1"/>
  <c r="E88" i="1"/>
  <c r="H88" i="1" s="1"/>
  <c r="E87" i="1"/>
  <c r="H87" i="1" s="1"/>
  <c r="H86" i="1"/>
  <c r="E86" i="1"/>
  <c r="G85" i="1"/>
  <c r="F85" i="1"/>
  <c r="D85" i="1"/>
  <c r="E85" i="1" s="1"/>
  <c r="H85" i="1" s="1"/>
  <c r="C85" i="1"/>
  <c r="E83" i="1"/>
  <c r="H83" i="1" s="1"/>
  <c r="E82" i="1"/>
  <c r="H82" i="1" s="1"/>
  <c r="H81" i="1"/>
  <c r="E81" i="1"/>
  <c r="G80" i="1"/>
  <c r="G11" i="1" s="1"/>
  <c r="F80" i="1"/>
  <c r="D80" i="1"/>
  <c r="E80" i="1" s="1"/>
  <c r="H80" i="1" s="1"/>
  <c r="C80" i="1"/>
  <c r="E78" i="1"/>
  <c r="H78" i="1" s="1"/>
  <c r="E77" i="1"/>
  <c r="H77" i="1" s="1"/>
  <c r="H76" i="1"/>
  <c r="E76" i="1"/>
  <c r="E75" i="1"/>
  <c r="H75" i="1" s="1"/>
  <c r="E74" i="1"/>
  <c r="H74" i="1" s="1"/>
  <c r="H73" i="1"/>
  <c r="E73" i="1"/>
  <c r="E72" i="1"/>
  <c r="H72" i="1" s="1"/>
  <c r="G71" i="1"/>
  <c r="F71" i="1"/>
  <c r="D71" i="1"/>
  <c r="C71" i="1"/>
  <c r="E71" i="1" s="1"/>
  <c r="H71" i="1" s="1"/>
  <c r="E69" i="1"/>
  <c r="H69" i="1" s="1"/>
  <c r="H68" i="1"/>
  <c r="E68" i="1"/>
  <c r="E67" i="1"/>
  <c r="H67" i="1" s="1"/>
  <c r="G66" i="1"/>
  <c r="F66" i="1"/>
  <c r="D66" i="1"/>
  <c r="C66" i="1"/>
  <c r="E66" i="1" s="1"/>
  <c r="H66" i="1" s="1"/>
  <c r="E64" i="1"/>
  <c r="H64" i="1" s="1"/>
  <c r="H63" i="1"/>
  <c r="E63" i="1"/>
  <c r="E62" i="1"/>
  <c r="H62" i="1" s="1"/>
  <c r="E61" i="1"/>
  <c r="H61" i="1" s="1"/>
  <c r="H60" i="1"/>
  <c r="E60" i="1"/>
  <c r="E59" i="1"/>
  <c r="H59" i="1" s="1"/>
  <c r="E58" i="1"/>
  <c r="H58" i="1" s="1"/>
  <c r="H57" i="1"/>
  <c r="E57" i="1"/>
  <c r="E56" i="1"/>
  <c r="H56" i="1" s="1"/>
  <c r="G55" i="1"/>
  <c r="F55" i="1"/>
  <c r="D55" i="1"/>
  <c r="C55" i="1"/>
  <c r="E55" i="1" s="1"/>
  <c r="H55" i="1" s="1"/>
  <c r="E53" i="1"/>
  <c r="H53" i="1" s="1"/>
  <c r="H52" i="1"/>
  <c r="E52" i="1"/>
  <c r="E51" i="1"/>
  <c r="H51" i="1" s="1"/>
  <c r="E50" i="1"/>
  <c r="H50" i="1" s="1"/>
  <c r="H49" i="1"/>
  <c r="E49" i="1"/>
  <c r="E48" i="1"/>
  <c r="H48" i="1" s="1"/>
  <c r="E47" i="1"/>
  <c r="H47" i="1" s="1"/>
  <c r="H46" i="1"/>
  <c r="E46" i="1"/>
  <c r="E45" i="1"/>
  <c r="H45" i="1" s="1"/>
  <c r="G44" i="1"/>
  <c r="F44" i="1"/>
  <c r="D44" i="1"/>
  <c r="C44" i="1"/>
  <c r="E44" i="1" s="1"/>
  <c r="H44" i="1" s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H34" i="1" s="1"/>
  <c r="G33" i="1"/>
  <c r="F33" i="1"/>
  <c r="D33" i="1"/>
  <c r="C33" i="1"/>
  <c r="E33" i="1" s="1"/>
  <c r="H33" i="1" s="1"/>
  <c r="E31" i="1"/>
  <c r="H31" i="1" s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E23" i="1"/>
  <c r="H23" i="1" s="1"/>
  <c r="G22" i="1"/>
  <c r="F22" i="1"/>
  <c r="D22" i="1"/>
  <c r="D11" i="1" s="1"/>
  <c r="C22" i="1"/>
  <c r="E22" i="1" s="1"/>
  <c r="E20" i="1"/>
  <c r="H20" i="1" s="1"/>
  <c r="H19" i="1"/>
  <c r="E19" i="1"/>
  <c r="E18" i="1"/>
  <c r="H18" i="1" s="1"/>
  <c r="E17" i="1"/>
  <c r="H17" i="1" s="1"/>
  <c r="H16" i="1"/>
  <c r="E16" i="1"/>
  <c r="E15" i="1"/>
  <c r="H15" i="1" s="1"/>
  <c r="E14" i="1"/>
  <c r="H14" i="1" s="1"/>
  <c r="G13" i="1"/>
  <c r="F13" i="1"/>
  <c r="E13" i="1"/>
  <c r="H13" i="1" s="1"/>
  <c r="D13" i="1"/>
  <c r="C13" i="1"/>
  <c r="F11" i="1"/>
  <c r="H22" i="1" l="1"/>
  <c r="E11" i="1"/>
  <c r="H11" i="1" s="1"/>
  <c r="C11" i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<sst xmlns="http://schemas.openxmlformats.org/spreadsheetml/2006/main" count="91" uniqueCount="91">
  <si>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</si>
  <si>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</si>
  <si>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</si>
  <si>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</si>
  <si>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31 DE MARZO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</si>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</sst>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7" fillId="0" borderId="0" xfId="1" applyAlignment="1">
      <alignment vertical="top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7" fillId="0" borderId="0" xfId="1" applyAlignment="1">
      <alignment vertical="center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top" wrapText="1"/>
    </xf>
    <xf numFmtId="0" fontId="7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7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</cellXfs>
  <cellStyles count="2">
    <cellStyle name="Normal" xfId="0" builtinId="0"/>
    <cellStyle name="Normal 3_1. Ingreso Público" xfId="1" xr:uid="{1CA54569-9B54-4CE7-AE2A-18F2015B5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A9F1-E8F8-4A0D-BABE-91DCA4586E31}">
  <dimension ref="A1:T107"/>
  <sheetViews>
    <sheetView showGridLines="0" tabSelected="1" topLeftCell="A70" workbookViewId="0">
      <selection activeCell="B14" sqref="B14"/>
    </sheetView>
  </sheetViews>
  <sheetFormatPr baseColWidth="10" defaultRowHeight="15" x14ac:dyDescent="0.25"/>
  <cols>
    <col min="1" max="1" width="2.7109375" style="16" customWidth="1"/>
    <col min="2" max="2" width="49.85546875" style="16" customWidth="1"/>
    <col min="3" max="3" width="14.7109375" style="17" customWidth="1"/>
    <col min="4" max="4" width="15.7109375" style="17" customWidth="1"/>
    <col min="5" max="7" width="14.7109375" style="17" customWidth="1"/>
    <col min="8" max="8" width="14.7109375" style="16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20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20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20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20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20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20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20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20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20" ht="2.25" customHeight="1" x14ac:dyDescent="0.25">
      <c r="H10" s="18"/>
    </row>
    <row r="11" spans="1:20" s="21" customFormat="1" ht="16.5" customHeight="1" x14ac:dyDescent="0.25">
      <c r="A11" s="19" t="s">
        <v>16</v>
      </c>
      <c r="B11" s="19"/>
      <c r="C11" s="20">
        <f>SUM(C13,C22,C33,C44,C55,C66,C71,C80,C85)</f>
        <v>23814731328</v>
      </c>
      <c r="D11" s="20">
        <f>SUM(D13,D22,D33,D44,D55,D66,D71,D80,D85)</f>
        <v>4178470769</v>
      </c>
      <c r="E11" s="20">
        <f>SUM(E13,E22,E33,E44,E55,E66,E71,E80,E85)</f>
        <v>27993202097</v>
      </c>
      <c r="F11" s="20">
        <f>SUM(F13,F22,F33,F44,F55,F66,F71,F80,F85)</f>
        <v>2152036105</v>
      </c>
      <c r="G11" s="20">
        <f>SUM(G13,G22,G33,G44,G55,G66,G71,G80,G85)</f>
        <v>1654825260</v>
      </c>
      <c r="H11" s="20">
        <f>SUM(E11-F11)</f>
        <v>25841165992</v>
      </c>
    </row>
    <row r="12" spans="1:20" s="24" customFormat="1" ht="3.75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20" s="27" customFormat="1" ht="14.25" customHeight="1" x14ac:dyDescent="0.25">
      <c r="A13" s="25" t="s">
        <v>17</v>
      </c>
      <c r="B13" s="25"/>
      <c r="C13" s="26">
        <f>SUM(C14:C20)</f>
        <v>13461158695</v>
      </c>
      <c r="D13" s="26">
        <f>SUM(D14:D20)</f>
        <v>105761428</v>
      </c>
      <c r="E13" s="26">
        <f>SUM(C13+D13)</f>
        <v>13566920123</v>
      </c>
      <c r="F13" s="26">
        <f t="shared" ref="F13:G13" si="0">SUM(F14:F20)</f>
        <v>1366510287</v>
      </c>
      <c r="G13" s="26">
        <f t="shared" si="0"/>
        <v>902937011</v>
      </c>
      <c r="H13" s="26">
        <f>SUM(E13-F13)</f>
        <v>12200409836</v>
      </c>
      <c r="N13" s="28"/>
      <c r="O13" s="28"/>
      <c r="P13" s="28"/>
      <c r="Q13" s="28"/>
      <c r="R13" s="28"/>
      <c r="S13" s="28"/>
      <c r="T13" s="28"/>
    </row>
    <row r="14" spans="1:20" s="28" customFormat="1" ht="12" customHeight="1" x14ac:dyDescent="0.25">
      <c r="B14" s="29" t="s">
        <v>18</v>
      </c>
      <c r="C14" s="30">
        <v>4529055201</v>
      </c>
      <c r="D14" s="30">
        <v>-84953594</v>
      </c>
      <c r="E14" s="30">
        <f>SUM(C14+D14)</f>
        <v>4444101607</v>
      </c>
      <c r="F14" s="30">
        <v>743647972</v>
      </c>
      <c r="G14" s="30">
        <v>549340822</v>
      </c>
      <c r="H14" s="30">
        <f>SUM(E14-F14)</f>
        <v>3700453635</v>
      </c>
    </row>
    <row r="15" spans="1:20" s="21" customFormat="1" ht="12.75" customHeight="1" x14ac:dyDescent="0.25">
      <c r="A15" s="28"/>
      <c r="B15" s="29" t="s">
        <v>19</v>
      </c>
      <c r="C15" s="30">
        <v>3241013617</v>
      </c>
      <c r="D15" s="30">
        <v>127360705</v>
      </c>
      <c r="E15" s="30">
        <f t="shared" ref="E15:E18" si="1">SUM(C15+D15)</f>
        <v>3368374322</v>
      </c>
      <c r="F15" s="30">
        <v>89629713</v>
      </c>
      <c r="G15" s="30">
        <v>54102924</v>
      </c>
      <c r="H15" s="30">
        <f t="shared" ref="H15:H20" si="2">SUM(E15-F15)</f>
        <v>3278744609</v>
      </c>
    </row>
    <row r="16" spans="1:20" s="21" customFormat="1" ht="12.75" customHeight="1" x14ac:dyDescent="0.25">
      <c r="A16" s="28"/>
      <c r="B16" s="29" t="s">
        <v>20</v>
      </c>
      <c r="C16" s="30">
        <v>3217814657</v>
      </c>
      <c r="D16" s="30">
        <v>-127004536</v>
      </c>
      <c r="E16" s="30">
        <f t="shared" si="1"/>
        <v>3090810121</v>
      </c>
      <c r="F16" s="30">
        <v>291931085</v>
      </c>
      <c r="G16" s="30">
        <v>169889585</v>
      </c>
      <c r="H16" s="30">
        <f>SUM(E16-F16)</f>
        <v>2798879036</v>
      </c>
    </row>
    <row r="17" spans="1:20" s="21" customFormat="1" ht="12.75" customHeight="1" x14ac:dyDescent="0.25">
      <c r="A17" s="28"/>
      <c r="B17" s="29" t="s">
        <v>21</v>
      </c>
      <c r="C17" s="30">
        <v>1391877536</v>
      </c>
      <c r="D17" s="30">
        <v>58783395</v>
      </c>
      <c r="E17" s="30">
        <f t="shared" si="1"/>
        <v>1450660931</v>
      </c>
      <c r="F17" s="30">
        <v>130373089</v>
      </c>
      <c r="G17" s="30">
        <v>50497360</v>
      </c>
      <c r="H17" s="30">
        <f t="shared" si="2"/>
        <v>1320287842</v>
      </c>
    </row>
    <row r="18" spans="1:20" s="21" customFormat="1" ht="12.75" customHeight="1" x14ac:dyDescent="0.25">
      <c r="A18" s="28"/>
      <c r="B18" s="29" t="s">
        <v>22</v>
      </c>
      <c r="C18" s="30">
        <v>497039836</v>
      </c>
      <c r="D18" s="30">
        <v>22727239</v>
      </c>
      <c r="E18" s="30">
        <f t="shared" si="1"/>
        <v>519767075</v>
      </c>
      <c r="F18" s="30">
        <v>75611210</v>
      </c>
      <c r="G18" s="30">
        <v>54236728</v>
      </c>
      <c r="H18" s="30">
        <f t="shared" si="2"/>
        <v>444155865</v>
      </c>
    </row>
    <row r="19" spans="1:20" s="21" customFormat="1" ht="12.75" customHeight="1" x14ac:dyDescent="0.25">
      <c r="A19" s="28"/>
      <c r="B19" s="29" t="s">
        <v>23</v>
      </c>
      <c r="C19" s="30">
        <v>0</v>
      </c>
      <c r="D19" s="30">
        <v>74510897</v>
      </c>
      <c r="E19" s="30">
        <f>SUM(C19+D19)</f>
        <v>74510897</v>
      </c>
      <c r="F19" s="30">
        <v>0</v>
      </c>
      <c r="G19" s="30">
        <v>0</v>
      </c>
      <c r="H19" s="30">
        <f t="shared" si="2"/>
        <v>74510897</v>
      </c>
    </row>
    <row r="20" spans="1:20" s="21" customFormat="1" ht="12.75" customHeight="1" x14ac:dyDescent="0.25">
      <c r="A20" s="28"/>
      <c r="B20" s="29" t="s">
        <v>24</v>
      </c>
      <c r="C20" s="30">
        <v>584357848</v>
      </c>
      <c r="D20" s="30">
        <v>34337322</v>
      </c>
      <c r="E20" s="30">
        <f>SUM(C20+D20)</f>
        <v>618695170</v>
      </c>
      <c r="F20" s="30">
        <v>35317218</v>
      </c>
      <c r="G20" s="30">
        <v>24869592</v>
      </c>
      <c r="H20" s="30">
        <f t="shared" si="2"/>
        <v>583377952</v>
      </c>
    </row>
    <row r="21" spans="1:20" s="24" customFormat="1" ht="3.75" customHeight="1" x14ac:dyDescent="0.25">
      <c r="A21" s="22"/>
      <c r="B21" s="22"/>
      <c r="C21" s="23" t="s">
        <v>25</v>
      </c>
      <c r="D21" s="23"/>
      <c r="E21" s="30"/>
      <c r="F21" s="23"/>
      <c r="G21" s="23"/>
      <c r="H21" s="23"/>
    </row>
    <row r="22" spans="1:20" s="27" customFormat="1" ht="14.25" customHeight="1" x14ac:dyDescent="0.25">
      <c r="A22" s="25" t="s">
        <v>26</v>
      </c>
      <c r="B22" s="25"/>
      <c r="C22" s="26">
        <f>SUM(C23:C31)</f>
        <v>4522504722</v>
      </c>
      <c r="D22" s="26">
        <f>SUM(D23:D31)</f>
        <v>113024070</v>
      </c>
      <c r="E22" s="26">
        <f>SUM(C22+D22)</f>
        <v>4635528792</v>
      </c>
      <c r="F22" s="26">
        <f>SUM(F23:F31)</f>
        <v>154839011</v>
      </c>
      <c r="G22" s="26">
        <f>SUM(G23:G31)</f>
        <v>149337662</v>
      </c>
      <c r="H22" s="26">
        <f>SUM(E22-F22)</f>
        <v>4480689781</v>
      </c>
      <c r="N22" s="28"/>
      <c r="O22" s="28"/>
      <c r="P22" s="28"/>
      <c r="Q22" s="28"/>
      <c r="R22" s="28"/>
      <c r="S22" s="28"/>
      <c r="T22" s="28"/>
    </row>
    <row r="23" spans="1:20" s="21" customFormat="1" ht="24" customHeight="1" x14ac:dyDescent="0.25">
      <c r="A23" s="31"/>
      <c r="B23" s="32" t="s">
        <v>27</v>
      </c>
      <c r="C23" s="30">
        <v>1681157370</v>
      </c>
      <c r="D23" s="30">
        <v>19997220</v>
      </c>
      <c r="E23" s="30">
        <f>SUM(C23+D23)</f>
        <v>1701154590</v>
      </c>
      <c r="F23" s="30">
        <v>9539978</v>
      </c>
      <c r="G23" s="30">
        <v>7798490</v>
      </c>
      <c r="H23" s="30">
        <f>SUM(E23-F23)</f>
        <v>1691614612</v>
      </c>
      <c r="N23" s="33"/>
      <c r="O23" s="33"/>
      <c r="P23" s="33"/>
      <c r="Q23" s="33"/>
      <c r="R23" s="33"/>
      <c r="S23" s="33"/>
    </row>
    <row r="24" spans="1:20" s="21" customFormat="1" ht="12.75" customHeight="1" x14ac:dyDescent="0.25">
      <c r="A24" s="28"/>
      <c r="B24" s="29" t="s">
        <v>28</v>
      </c>
      <c r="C24" s="30">
        <v>948174084</v>
      </c>
      <c r="D24" s="30">
        <v>9505333</v>
      </c>
      <c r="E24" s="30">
        <f t="shared" ref="E24:E31" si="3">SUM(C24+D24)</f>
        <v>957679417</v>
      </c>
      <c r="F24" s="30">
        <v>132860793</v>
      </c>
      <c r="G24" s="30">
        <v>132590998</v>
      </c>
      <c r="H24" s="30">
        <f>SUM(E24-F24)</f>
        <v>824818624</v>
      </c>
      <c r="S24" s="33"/>
    </row>
    <row r="25" spans="1:20" s="21" customFormat="1" ht="24" customHeight="1" x14ac:dyDescent="0.25">
      <c r="A25" s="28"/>
      <c r="B25" s="32" t="s">
        <v>29</v>
      </c>
      <c r="C25" s="30">
        <v>15523111</v>
      </c>
      <c r="D25" s="30">
        <v>1844581</v>
      </c>
      <c r="E25" s="30">
        <f t="shared" si="3"/>
        <v>17367692</v>
      </c>
      <c r="F25" s="30">
        <v>3136061</v>
      </c>
      <c r="G25" s="30">
        <v>3135091</v>
      </c>
      <c r="H25" s="30">
        <f t="shared" ref="H25:H30" si="4">SUM(E25-F25)</f>
        <v>14231631</v>
      </c>
    </row>
    <row r="26" spans="1:20" s="21" customFormat="1" ht="12.75" customHeight="1" x14ac:dyDescent="0.25">
      <c r="A26" s="28"/>
      <c r="B26" s="29" t="s">
        <v>30</v>
      </c>
      <c r="C26" s="30">
        <v>47106440</v>
      </c>
      <c r="D26" s="30">
        <v>14740194</v>
      </c>
      <c r="E26" s="30">
        <f t="shared" si="3"/>
        <v>61846634</v>
      </c>
      <c r="F26" s="30">
        <v>1304062</v>
      </c>
      <c r="G26" s="30">
        <v>1275456</v>
      </c>
      <c r="H26" s="30">
        <f t="shared" si="4"/>
        <v>60542572</v>
      </c>
    </row>
    <row r="27" spans="1:20" s="21" customFormat="1" ht="12.75" customHeight="1" x14ac:dyDescent="0.25">
      <c r="A27" s="28"/>
      <c r="B27" s="29" t="s">
        <v>31</v>
      </c>
      <c r="C27" s="30">
        <v>1628318373</v>
      </c>
      <c r="D27" s="30">
        <v>5249100</v>
      </c>
      <c r="E27" s="30">
        <f t="shared" si="3"/>
        <v>1633567473</v>
      </c>
      <c r="F27" s="30">
        <v>164533</v>
      </c>
      <c r="G27" s="30">
        <v>163141</v>
      </c>
      <c r="H27" s="30">
        <f t="shared" si="4"/>
        <v>1633402940</v>
      </c>
    </row>
    <row r="28" spans="1:20" s="21" customFormat="1" ht="12.75" customHeight="1" x14ac:dyDescent="0.25">
      <c r="A28" s="28"/>
      <c r="B28" s="29" t="s">
        <v>32</v>
      </c>
      <c r="C28" s="30">
        <v>92290183</v>
      </c>
      <c r="D28" s="30">
        <v>4808378</v>
      </c>
      <c r="E28" s="30">
        <f t="shared" si="3"/>
        <v>97098561</v>
      </c>
      <c r="F28" s="30">
        <v>6654445</v>
      </c>
      <c r="G28" s="30">
        <v>3807294</v>
      </c>
      <c r="H28" s="30">
        <f t="shared" si="4"/>
        <v>90444116</v>
      </c>
    </row>
    <row r="29" spans="1:20" s="21" customFormat="1" ht="24" customHeight="1" x14ac:dyDescent="0.25">
      <c r="A29" s="28"/>
      <c r="B29" s="32" t="s">
        <v>33</v>
      </c>
      <c r="C29" s="30">
        <v>71948066</v>
      </c>
      <c r="D29" s="30">
        <v>42035000</v>
      </c>
      <c r="E29" s="30">
        <f t="shared" si="3"/>
        <v>113983066</v>
      </c>
      <c r="F29" s="30">
        <v>367465</v>
      </c>
      <c r="G29" s="30">
        <v>75958</v>
      </c>
      <c r="H29" s="30">
        <f t="shared" si="4"/>
        <v>113615601</v>
      </c>
    </row>
    <row r="30" spans="1:20" s="21" customFormat="1" ht="12.75" customHeight="1" x14ac:dyDescent="0.25">
      <c r="A30" s="28"/>
      <c r="B30" s="29" t="s">
        <v>34</v>
      </c>
      <c r="C30" s="30">
        <v>2893520</v>
      </c>
      <c r="D30" s="30">
        <v>1833666</v>
      </c>
      <c r="E30" s="30">
        <f t="shared" si="3"/>
        <v>4727186</v>
      </c>
      <c r="F30" s="30">
        <v>0</v>
      </c>
      <c r="G30" s="30">
        <v>0</v>
      </c>
      <c r="H30" s="30">
        <f t="shared" si="4"/>
        <v>4727186</v>
      </c>
    </row>
    <row r="31" spans="1:20" s="21" customFormat="1" ht="12.75" customHeight="1" x14ac:dyDescent="0.25">
      <c r="A31" s="28"/>
      <c r="B31" s="29" t="s">
        <v>35</v>
      </c>
      <c r="C31" s="30">
        <v>35093575</v>
      </c>
      <c r="D31" s="30">
        <v>13010598</v>
      </c>
      <c r="E31" s="30">
        <f t="shared" si="3"/>
        <v>48104173</v>
      </c>
      <c r="F31" s="30">
        <v>811674</v>
      </c>
      <c r="G31" s="30">
        <v>491234</v>
      </c>
      <c r="H31" s="30">
        <f>SUM(E31-F31)</f>
        <v>47292499</v>
      </c>
    </row>
    <row r="32" spans="1:20" s="24" customFormat="1" ht="3.75" customHeight="1" x14ac:dyDescent="0.25">
      <c r="A32" s="22"/>
      <c r="B32" s="22"/>
      <c r="C32" s="23"/>
      <c r="D32" s="23"/>
      <c r="E32" s="30"/>
      <c r="F32" s="23"/>
      <c r="G32" s="23"/>
      <c r="H32" s="23"/>
    </row>
    <row r="33" spans="1:20" s="27" customFormat="1" ht="14.25" customHeight="1" x14ac:dyDescent="0.25">
      <c r="A33" s="25" t="s">
        <v>36</v>
      </c>
      <c r="B33" s="25"/>
      <c r="C33" s="26">
        <f>SUM(C34:C42)</f>
        <v>2568023300</v>
      </c>
      <c r="D33" s="26">
        <f>SUM(D34:D42)</f>
        <v>2498978287</v>
      </c>
      <c r="E33" s="26">
        <f>SUM(C33+D33)</f>
        <v>5067001587</v>
      </c>
      <c r="F33" s="26">
        <f>SUM(F34:F42)</f>
        <v>182472590</v>
      </c>
      <c r="G33" s="26">
        <f>SUM(G34:G42)</f>
        <v>167862516</v>
      </c>
      <c r="H33" s="26">
        <f>SUM(E33-F33)</f>
        <v>4884528997</v>
      </c>
      <c r="N33" s="28"/>
      <c r="O33" s="28"/>
      <c r="P33" s="28"/>
      <c r="Q33" s="28"/>
      <c r="R33" s="28"/>
      <c r="S33" s="28"/>
      <c r="T33" s="28"/>
    </row>
    <row r="34" spans="1:20" s="21" customFormat="1" ht="12.75" customHeight="1" x14ac:dyDescent="0.25">
      <c r="A34" s="28"/>
      <c r="B34" s="29" t="s">
        <v>37</v>
      </c>
      <c r="C34" s="30">
        <v>283529869</v>
      </c>
      <c r="D34" s="30">
        <v>12509566</v>
      </c>
      <c r="E34" s="30">
        <f>SUM(C34+D34)</f>
        <v>296039435</v>
      </c>
      <c r="F34" s="30">
        <v>17954764</v>
      </c>
      <c r="G34" s="30">
        <v>16817989</v>
      </c>
      <c r="H34" s="30">
        <f>SUM(E34-F34)</f>
        <v>278084671</v>
      </c>
    </row>
    <row r="35" spans="1:20" s="21" customFormat="1" ht="12.75" customHeight="1" x14ac:dyDescent="0.25">
      <c r="A35" s="28"/>
      <c r="B35" s="29" t="s">
        <v>38</v>
      </c>
      <c r="C35" s="30">
        <v>85161604</v>
      </c>
      <c r="D35" s="30">
        <v>4776532</v>
      </c>
      <c r="E35" s="30">
        <f t="shared" ref="E35:E42" si="5">SUM(C35+D35)</f>
        <v>89938136</v>
      </c>
      <c r="F35" s="30">
        <v>8163302</v>
      </c>
      <c r="G35" s="30">
        <v>7189033</v>
      </c>
      <c r="H35" s="30">
        <f t="shared" ref="H35:H42" si="6">SUM(E35-F35)</f>
        <v>81774834</v>
      </c>
    </row>
    <row r="36" spans="1:20" s="21" customFormat="1" ht="12.75" customHeight="1" x14ac:dyDescent="0.25">
      <c r="A36" s="28"/>
      <c r="B36" s="32" t="s">
        <v>39</v>
      </c>
      <c r="C36" s="30">
        <v>627806183</v>
      </c>
      <c r="D36" s="30">
        <v>790183072</v>
      </c>
      <c r="E36" s="30">
        <f t="shared" si="5"/>
        <v>1417989255</v>
      </c>
      <c r="F36" s="30">
        <v>66550047</v>
      </c>
      <c r="G36" s="30">
        <v>63771017</v>
      </c>
      <c r="H36" s="30">
        <f t="shared" si="6"/>
        <v>1351439208</v>
      </c>
    </row>
    <row r="37" spans="1:20" s="21" customFormat="1" ht="12.75" customHeight="1" x14ac:dyDescent="0.25">
      <c r="A37" s="28"/>
      <c r="B37" s="29" t="s">
        <v>40</v>
      </c>
      <c r="C37" s="30">
        <v>9032095</v>
      </c>
      <c r="D37" s="30">
        <v>1563038</v>
      </c>
      <c r="E37" s="30">
        <f t="shared" si="5"/>
        <v>10595133</v>
      </c>
      <c r="F37" s="30">
        <v>3409777</v>
      </c>
      <c r="G37" s="30">
        <v>1911811</v>
      </c>
      <c r="H37" s="30">
        <f t="shared" si="6"/>
        <v>7185356</v>
      </c>
    </row>
    <row r="38" spans="1:20" s="21" customFormat="1" ht="24" customHeight="1" x14ac:dyDescent="0.25">
      <c r="A38" s="28"/>
      <c r="B38" s="32" t="s">
        <v>41</v>
      </c>
      <c r="C38" s="30">
        <v>917085340</v>
      </c>
      <c r="D38" s="30">
        <v>153040950</v>
      </c>
      <c r="E38" s="30">
        <f t="shared" si="5"/>
        <v>1070126290</v>
      </c>
      <c r="F38" s="30">
        <v>5829962</v>
      </c>
      <c r="G38" s="30">
        <v>4136361</v>
      </c>
      <c r="H38" s="30">
        <f t="shared" si="6"/>
        <v>1064296328</v>
      </c>
    </row>
    <row r="39" spans="1:20" s="21" customFormat="1" ht="12.75" customHeight="1" x14ac:dyDescent="0.25">
      <c r="A39" s="28"/>
      <c r="B39" s="29" t="s">
        <v>42</v>
      </c>
      <c r="C39" s="30">
        <v>29227235</v>
      </c>
      <c r="D39" s="30">
        <v>2190901</v>
      </c>
      <c r="E39" s="30">
        <f t="shared" si="5"/>
        <v>31418136</v>
      </c>
      <c r="F39" s="30">
        <v>3137707</v>
      </c>
      <c r="G39" s="30">
        <v>2971777</v>
      </c>
      <c r="H39" s="30">
        <f t="shared" si="6"/>
        <v>28280429</v>
      </c>
    </row>
    <row r="40" spans="1:20" s="21" customFormat="1" ht="12.75" customHeight="1" x14ac:dyDescent="0.25">
      <c r="A40" s="28"/>
      <c r="B40" s="29" t="s">
        <v>43</v>
      </c>
      <c r="C40" s="30">
        <v>325491242</v>
      </c>
      <c r="D40" s="30">
        <v>8189706</v>
      </c>
      <c r="E40" s="30">
        <f t="shared" si="5"/>
        <v>333680948</v>
      </c>
      <c r="F40" s="30">
        <v>5868373</v>
      </c>
      <c r="G40" s="30">
        <v>5499531</v>
      </c>
      <c r="H40" s="30">
        <f t="shared" si="6"/>
        <v>327812575</v>
      </c>
    </row>
    <row r="41" spans="1:20" s="21" customFormat="1" ht="12.75" customHeight="1" x14ac:dyDescent="0.25">
      <c r="A41" s="28"/>
      <c r="B41" s="29" t="s">
        <v>44</v>
      </c>
      <c r="C41" s="30">
        <v>109491072</v>
      </c>
      <c r="D41" s="30">
        <v>13976278</v>
      </c>
      <c r="E41" s="30">
        <f t="shared" si="5"/>
        <v>123467350</v>
      </c>
      <c r="F41" s="30">
        <v>5998186</v>
      </c>
      <c r="G41" s="30">
        <v>3605696</v>
      </c>
      <c r="H41" s="30">
        <f t="shared" si="6"/>
        <v>117469164</v>
      </c>
    </row>
    <row r="42" spans="1:20" s="21" customFormat="1" ht="12.75" customHeight="1" x14ac:dyDescent="0.25">
      <c r="A42" s="28"/>
      <c r="B42" s="29" t="s">
        <v>45</v>
      </c>
      <c r="C42" s="30">
        <v>181198660</v>
      </c>
      <c r="D42" s="30">
        <v>1512548244</v>
      </c>
      <c r="E42" s="30">
        <f t="shared" si="5"/>
        <v>1693746904</v>
      </c>
      <c r="F42" s="30">
        <v>65560472</v>
      </c>
      <c r="G42" s="30">
        <v>61959301</v>
      </c>
      <c r="H42" s="30">
        <f t="shared" si="6"/>
        <v>1628186432</v>
      </c>
    </row>
    <row r="43" spans="1:20" s="24" customFormat="1" ht="3.75" customHeight="1" x14ac:dyDescent="0.25">
      <c r="A43" s="22"/>
      <c r="B43" s="22"/>
      <c r="C43" s="23"/>
      <c r="D43" s="23"/>
      <c r="E43" s="30"/>
      <c r="F43" s="23"/>
      <c r="G43" s="23"/>
      <c r="H43" s="23"/>
    </row>
    <row r="44" spans="1:20" s="27" customFormat="1" ht="24.95" customHeight="1" x14ac:dyDescent="0.25">
      <c r="A44" s="34" t="s">
        <v>46</v>
      </c>
      <c r="B44" s="34"/>
      <c r="C44" s="26">
        <f>SUM(C45:C53)</f>
        <v>365629294</v>
      </c>
      <c r="D44" s="26">
        <f>SUM(D45:D53)</f>
        <v>137333159</v>
      </c>
      <c r="E44" s="26">
        <f>SUM(C44+D44)</f>
        <v>502962453</v>
      </c>
      <c r="F44" s="26">
        <f>SUM(F45:F53)</f>
        <v>29954267</v>
      </c>
      <c r="G44" s="26">
        <f>SUM(G45:G53)</f>
        <v>20718089</v>
      </c>
      <c r="H44" s="26">
        <f>SUM(E44-F44)</f>
        <v>473008186</v>
      </c>
      <c r="N44" s="28"/>
      <c r="O44" s="28"/>
      <c r="P44" s="28"/>
      <c r="Q44" s="28"/>
      <c r="R44" s="28"/>
      <c r="S44" s="28"/>
      <c r="T44" s="28"/>
    </row>
    <row r="45" spans="1:20" s="28" customFormat="1" ht="12" customHeight="1" x14ac:dyDescent="0.25">
      <c r="A45" s="29"/>
      <c r="B45" s="29" t="s">
        <v>47</v>
      </c>
      <c r="C45" s="30">
        <v>0</v>
      </c>
      <c r="D45" s="30">
        <v>0</v>
      </c>
      <c r="E45" s="30">
        <f>SUM(C45+D45)</f>
        <v>0</v>
      </c>
      <c r="F45" s="30">
        <v>0</v>
      </c>
      <c r="G45" s="30">
        <v>0</v>
      </c>
      <c r="H45" s="30">
        <f>SUM(E45-F45)</f>
        <v>0</v>
      </c>
    </row>
    <row r="46" spans="1:20" s="21" customFormat="1" ht="12.75" customHeight="1" x14ac:dyDescent="0.25">
      <c r="A46" s="28"/>
      <c r="B46" s="29" t="s">
        <v>48</v>
      </c>
      <c r="C46" s="30">
        <v>0</v>
      </c>
      <c r="D46" s="30">
        <v>0</v>
      </c>
      <c r="E46" s="30">
        <f t="shared" ref="E46:E53" si="7">SUM(C46+D46)</f>
        <v>0</v>
      </c>
      <c r="F46" s="30">
        <v>0</v>
      </c>
      <c r="G46" s="30">
        <v>0</v>
      </c>
      <c r="H46" s="30">
        <f t="shared" ref="H46:H53" si="8">SUM(E46-F46)</f>
        <v>0</v>
      </c>
    </row>
    <row r="47" spans="1:20" s="21" customFormat="1" ht="12.75" customHeight="1" x14ac:dyDescent="0.25">
      <c r="A47" s="28"/>
      <c r="B47" s="29" t="s">
        <v>49</v>
      </c>
      <c r="C47" s="30">
        <v>2909648</v>
      </c>
      <c r="D47" s="30">
        <v>102718964</v>
      </c>
      <c r="E47" s="30">
        <f t="shared" si="7"/>
        <v>105628612</v>
      </c>
      <c r="F47" s="30">
        <v>8843066</v>
      </c>
      <c r="G47" s="30">
        <v>82694</v>
      </c>
      <c r="H47" s="30">
        <f t="shared" si="8"/>
        <v>96785546</v>
      </c>
    </row>
    <row r="48" spans="1:20" s="21" customFormat="1" ht="12.75" customHeight="1" x14ac:dyDescent="0.25">
      <c r="A48" s="28"/>
      <c r="B48" s="29" t="s">
        <v>50</v>
      </c>
      <c r="C48" s="30">
        <v>362719646</v>
      </c>
      <c r="D48" s="30">
        <v>32745551</v>
      </c>
      <c r="E48" s="30">
        <f t="shared" si="7"/>
        <v>395465197</v>
      </c>
      <c r="F48" s="30">
        <v>21111201</v>
      </c>
      <c r="G48" s="30">
        <v>20635395</v>
      </c>
      <c r="H48" s="30">
        <f t="shared" si="8"/>
        <v>374353996</v>
      </c>
    </row>
    <row r="49" spans="1:20" s="21" customFormat="1" ht="12.75" customHeight="1" x14ac:dyDescent="0.25">
      <c r="A49" s="28"/>
      <c r="B49" s="29" t="s">
        <v>51</v>
      </c>
      <c r="C49" s="30">
        <v>0</v>
      </c>
      <c r="D49" s="30">
        <v>0</v>
      </c>
      <c r="E49" s="30">
        <f t="shared" si="7"/>
        <v>0</v>
      </c>
      <c r="F49" s="30">
        <v>0</v>
      </c>
      <c r="G49" s="30">
        <v>0</v>
      </c>
      <c r="H49" s="30">
        <f t="shared" si="8"/>
        <v>0</v>
      </c>
    </row>
    <row r="50" spans="1:20" s="21" customFormat="1" ht="12.75" customHeight="1" x14ac:dyDescent="0.25">
      <c r="A50" s="28"/>
      <c r="B50" s="29" t="s">
        <v>52</v>
      </c>
      <c r="C50" s="30">
        <v>0</v>
      </c>
      <c r="D50" s="30">
        <v>0</v>
      </c>
      <c r="E50" s="30">
        <f t="shared" si="7"/>
        <v>0</v>
      </c>
      <c r="F50" s="30">
        <v>0</v>
      </c>
      <c r="G50" s="30">
        <v>0</v>
      </c>
      <c r="H50" s="30">
        <f t="shared" si="8"/>
        <v>0</v>
      </c>
    </row>
    <row r="51" spans="1:20" s="21" customFormat="1" ht="12.75" customHeight="1" x14ac:dyDescent="0.25">
      <c r="A51" s="28"/>
      <c r="B51" s="29" t="s">
        <v>53</v>
      </c>
      <c r="C51" s="30">
        <v>0</v>
      </c>
      <c r="D51" s="30">
        <v>0</v>
      </c>
      <c r="E51" s="30">
        <f t="shared" si="7"/>
        <v>0</v>
      </c>
      <c r="F51" s="30">
        <v>0</v>
      </c>
      <c r="G51" s="30">
        <v>0</v>
      </c>
      <c r="H51" s="30">
        <f t="shared" si="8"/>
        <v>0</v>
      </c>
    </row>
    <row r="52" spans="1:20" s="21" customFormat="1" ht="12.75" customHeight="1" x14ac:dyDescent="0.25">
      <c r="A52" s="28"/>
      <c r="B52" s="29" t="s">
        <v>54</v>
      </c>
      <c r="C52" s="30">
        <v>0</v>
      </c>
      <c r="D52" s="30">
        <v>1868644</v>
      </c>
      <c r="E52" s="30">
        <f t="shared" si="7"/>
        <v>1868644</v>
      </c>
      <c r="F52" s="30">
        <v>0</v>
      </c>
      <c r="G52" s="30">
        <v>0</v>
      </c>
      <c r="H52" s="30">
        <f t="shared" si="8"/>
        <v>1868644</v>
      </c>
    </row>
    <row r="53" spans="1:20" s="21" customFormat="1" ht="12.75" customHeight="1" x14ac:dyDescent="0.25">
      <c r="A53" s="28"/>
      <c r="B53" s="29" t="s">
        <v>55</v>
      </c>
      <c r="C53" s="30">
        <v>0</v>
      </c>
      <c r="D53" s="30">
        <v>0</v>
      </c>
      <c r="E53" s="30">
        <f t="shared" si="7"/>
        <v>0</v>
      </c>
      <c r="F53" s="30">
        <v>0</v>
      </c>
      <c r="G53" s="30">
        <v>0</v>
      </c>
      <c r="H53" s="30">
        <f t="shared" si="8"/>
        <v>0</v>
      </c>
    </row>
    <row r="54" spans="1:20" s="24" customFormat="1" ht="3" customHeight="1" x14ac:dyDescent="0.25">
      <c r="A54" s="22"/>
      <c r="B54" s="22"/>
      <c r="C54" s="23"/>
      <c r="D54" s="23"/>
      <c r="E54" s="30"/>
      <c r="F54" s="23"/>
      <c r="G54" s="23"/>
      <c r="H54" s="23"/>
    </row>
    <row r="55" spans="1:20" s="27" customFormat="1" ht="14.25" customHeight="1" x14ac:dyDescent="0.25">
      <c r="A55" s="25" t="s">
        <v>56</v>
      </c>
      <c r="B55" s="25"/>
      <c r="C55" s="26">
        <f>SUM(C56:C64)</f>
        <v>39931369</v>
      </c>
      <c r="D55" s="26">
        <f>SUM(D56:D64)</f>
        <v>161921394</v>
      </c>
      <c r="E55" s="26">
        <f>SUM(C55+D55)</f>
        <v>201852763</v>
      </c>
      <c r="F55" s="26">
        <f>SUM(F56:F64)</f>
        <v>3385169</v>
      </c>
      <c r="G55" s="26">
        <f>SUM(G56:G64)</f>
        <v>142573</v>
      </c>
      <c r="H55" s="26">
        <f>SUM(E55-F55)</f>
        <v>198467594</v>
      </c>
      <c r="N55" s="28"/>
      <c r="O55" s="28"/>
      <c r="P55" s="28"/>
      <c r="Q55" s="28"/>
      <c r="R55" s="28"/>
      <c r="S55" s="28"/>
      <c r="T55" s="28"/>
    </row>
    <row r="56" spans="1:20" s="21" customFormat="1" ht="12.75" customHeight="1" x14ac:dyDescent="0.25">
      <c r="A56" s="28"/>
      <c r="B56" s="29" t="s">
        <v>57</v>
      </c>
      <c r="C56" s="30">
        <v>2299152</v>
      </c>
      <c r="D56" s="30">
        <v>36380735</v>
      </c>
      <c r="E56" s="30">
        <f>SUM(C56+D56)</f>
        <v>38679887</v>
      </c>
      <c r="F56" s="30">
        <v>613805</v>
      </c>
      <c r="G56" s="30">
        <v>103360</v>
      </c>
      <c r="H56" s="30">
        <f>SUM(E56-F56)</f>
        <v>38066082</v>
      </c>
    </row>
    <row r="57" spans="1:20" s="21" customFormat="1" ht="12.75" customHeight="1" x14ac:dyDescent="0.25">
      <c r="A57" s="28"/>
      <c r="B57" s="29" t="s">
        <v>58</v>
      </c>
      <c r="C57" s="30">
        <v>35000</v>
      </c>
      <c r="D57" s="30">
        <v>568269</v>
      </c>
      <c r="E57" s="30">
        <f t="shared" ref="E57:E64" si="9">SUM(C57+D57)</f>
        <v>603269</v>
      </c>
      <c r="F57" s="30">
        <v>0</v>
      </c>
      <c r="G57" s="30">
        <v>0</v>
      </c>
      <c r="H57" s="30">
        <f t="shared" ref="H57:H64" si="10">SUM(E57-F57)</f>
        <v>603269</v>
      </c>
    </row>
    <row r="58" spans="1:20" s="21" customFormat="1" ht="12.75" customHeight="1" x14ac:dyDescent="0.25">
      <c r="A58" s="28"/>
      <c r="B58" s="29" t="s">
        <v>59</v>
      </c>
      <c r="C58" s="30">
        <v>250000</v>
      </c>
      <c r="D58" s="30">
        <v>96666651</v>
      </c>
      <c r="E58" s="30">
        <f t="shared" si="9"/>
        <v>96916651</v>
      </c>
      <c r="F58" s="30">
        <v>4798</v>
      </c>
      <c r="G58" s="30">
        <v>4798</v>
      </c>
      <c r="H58" s="30">
        <f t="shared" si="10"/>
        <v>96911853</v>
      </c>
    </row>
    <row r="59" spans="1:20" s="21" customFormat="1" ht="12.75" customHeight="1" x14ac:dyDescent="0.25">
      <c r="A59" s="28"/>
      <c r="B59" s="29" t="s">
        <v>60</v>
      </c>
      <c r="C59" s="30">
        <v>35529782</v>
      </c>
      <c r="D59" s="30">
        <v>10011324</v>
      </c>
      <c r="E59" s="30">
        <f t="shared" si="9"/>
        <v>45541106</v>
      </c>
      <c r="F59" s="30">
        <v>2732151</v>
      </c>
      <c r="G59" s="30">
        <v>0</v>
      </c>
      <c r="H59" s="30">
        <f t="shared" si="10"/>
        <v>42808955</v>
      </c>
    </row>
    <row r="60" spans="1:20" s="21" customFormat="1" ht="12.75" customHeight="1" x14ac:dyDescent="0.25">
      <c r="A60" s="28"/>
      <c r="B60" s="29" t="s">
        <v>61</v>
      </c>
      <c r="C60" s="30">
        <v>0</v>
      </c>
      <c r="D60" s="30">
        <v>0</v>
      </c>
      <c r="E60" s="30">
        <f t="shared" si="9"/>
        <v>0</v>
      </c>
      <c r="F60" s="30">
        <v>0</v>
      </c>
      <c r="G60" s="30">
        <v>0</v>
      </c>
      <c r="H60" s="30">
        <f t="shared" si="10"/>
        <v>0</v>
      </c>
    </row>
    <row r="61" spans="1:20" s="21" customFormat="1" ht="12.75" customHeight="1" x14ac:dyDescent="0.25">
      <c r="A61" s="28"/>
      <c r="B61" s="29" t="s">
        <v>62</v>
      </c>
      <c r="C61" s="30">
        <v>135840</v>
      </c>
      <c r="D61" s="30">
        <v>16678410</v>
      </c>
      <c r="E61" s="30">
        <f t="shared" si="9"/>
        <v>16814250</v>
      </c>
      <c r="F61" s="30">
        <v>34415</v>
      </c>
      <c r="G61" s="30">
        <v>34415</v>
      </c>
      <c r="H61" s="30">
        <f t="shared" si="10"/>
        <v>16779835</v>
      </c>
    </row>
    <row r="62" spans="1:20" s="21" customFormat="1" ht="12.75" customHeight="1" x14ac:dyDescent="0.25">
      <c r="A62" s="28"/>
      <c r="B62" s="29" t="s">
        <v>63</v>
      </c>
      <c r="C62" s="30">
        <v>0</v>
      </c>
      <c r="D62" s="30">
        <v>0</v>
      </c>
      <c r="E62" s="30">
        <f t="shared" si="9"/>
        <v>0</v>
      </c>
      <c r="F62" s="30">
        <v>0</v>
      </c>
      <c r="G62" s="30">
        <v>0</v>
      </c>
      <c r="H62" s="30">
        <f t="shared" si="10"/>
        <v>0</v>
      </c>
    </row>
    <row r="63" spans="1:20" s="21" customFormat="1" ht="12.75" customHeight="1" x14ac:dyDescent="0.25">
      <c r="A63" s="28"/>
      <c r="B63" s="29" t="s">
        <v>64</v>
      </c>
      <c r="C63" s="30">
        <v>0</v>
      </c>
      <c r="D63" s="30">
        <v>0</v>
      </c>
      <c r="E63" s="30">
        <f t="shared" si="9"/>
        <v>0</v>
      </c>
      <c r="F63" s="30">
        <v>0</v>
      </c>
      <c r="G63" s="30">
        <v>0</v>
      </c>
      <c r="H63" s="30">
        <f>SUM(E63-F63)</f>
        <v>0</v>
      </c>
    </row>
    <row r="64" spans="1:20" s="21" customFormat="1" ht="12.75" customHeight="1" x14ac:dyDescent="0.25">
      <c r="A64" s="28"/>
      <c r="B64" s="29" t="s">
        <v>65</v>
      </c>
      <c r="C64" s="30">
        <v>1681595</v>
      </c>
      <c r="D64" s="30">
        <v>1616005</v>
      </c>
      <c r="E64" s="30">
        <f t="shared" si="9"/>
        <v>3297600</v>
      </c>
      <c r="F64" s="30">
        <v>0</v>
      </c>
      <c r="G64" s="30">
        <v>0</v>
      </c>
      <c r="H64" s="30">
        <f t="shared" si="10"/>
        <v>3297600</v>
      </c>
    </row>
    <row r="65" spans="1:20" ht="3.7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</row>
    <row r="66" spans="1:20" s="27" customFormat="1" ht="14.25" customHeight="1" x14ac:dyDescent="0.25">
      <c r="A66" s="25" t="s">
        <v>66</v>
      </c>
      <c r="B66" s="25"/>
      <c r="C66" s="26">
        <f>SUM(C67:C69)</f>
        <v>2385857974</v>
      </c>
      <c r="D66" s="26">
        <f>SUM(D67:D69)</f>
        <v>1146319721</v>
      </c>
      <c r="E66" s="26">
        <f>SUM(C66+D66)</f>
        <v>3532177695</v>
      </c>
      <c r="F66" s="26">
        <f>SUM(F67:F69)</f>
        <v>296486052</v>
      </c>
      <c r="G66" s="26">
        <f>SUM(G67:G69)</f>
        <v>295438680</v>
      </c>
      <c r="H66" s="26">
        <f>SUM(E66-F66)</f>
        <v>3235691643</v>
      </c>
      <c r="N66" s="28"/>
      <c r="O66" s="28"/>
      <c r="P66" s="28"/>
      <c r="Q66" s="28"/>
      <c r="R66" s="28"/>
      <c r="S66" s="28"/>
      <c r="T66" s="28"/>
    </row>
    <row r="67" spans="1:20" s="21" customFormat="1" ht="12.75" customHeight="1" x14ac:dyDescent="0.25">
      <c r="A67" s="28"/>
      <c r="B67" s="29" t="s">
        <v>67</v>
      </c>
      <c r="C67" s="30">
        <v>1779023148</v>
      </c>
      <c r="D67" s="30">
        <v>1012598475</v>
      </c>
      <c r="E67" s="30">
        <f>SUM(C67+D67)</f>
        <v>2791621623</v>
      </c>
      <c r="F67" s="30">
        <v>238282767</v>
      </c>
      <c r="G67" s="30">
        <v>238239869</v>
      </c>
      <c r="H67" s="30">
        <f>SUM(E67-F67)</f>
        <v>2553338856</v>
      </c>
    </row>
    <row r="68" spans="1:20" s="21" customFormat="1" ht="12.75" customHeight="1" x14ac:dyDescent="0.25">
      <c r="A68" s="28"/>
      <c r="B68" s="29" t="s">
        <v>68</v>
      </c>
      <c r="C68" s="30">
        <v>606834826</v>
      </c>
      <c r="D68" s="30">
        <v>133721246</v>
      </c>
      <c r="E68" s="30">
        <f t="shared" ref="E68" si="11">SUM(C68+D68)</f>
        <v>740556072</v>
      </c>
      <c r="F68" s="30">
        <v>58203285</v>
      </c>
      <c r="G68" s="30">
        <v>57198811</v>
      </c>
      <c r="H68" s="30">
        <f t="shared" ref="H68:H69" si="12">SUM(E68-F68)</f>
        <v>682352787</v>
      </c>
    </row>
    <row r="69" spans="1:20" s="21" customFormat="1" ht="12.75" customHeight="1" x14ac:dyDescent="0.25">
      <c r="A69" s="36"/>
      <c r="B69" s="37" t="s">
        <v>69</v>
      </c>
      <c r="C69" s="38">
        <v>0</v>
      </c>
      <c r="D69" s="38">
        <v>0</v>
      </c>
      <c r="E69" s="38">
        <f>SUM(C69+D69)</f>
        <v>0</v>
      </c>
      <c r="F69" s="38">
        <v>0</v>
      </c>
      <c r="G69" s="38">
        <v>0</v>
      </c>
      <c r="H69" s="38">
        <f t="shared" si="12"/>
        <v>0</v>
      </c>
    </row>
    <row r="70" spans="1:20" ht="3.7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</row>
    <row r="71" spans="1:20" s="27" customFormat="1" ht="14.25" customHeight="1" x14ac:dyDescent="0.25">
      <c r="A71" s="25" t="s">
        <v>70</v>
      </c>
      <c r="B71" s="25"/>
      <c r="C71" s="26">
        <f>SUM(C72:C78)</f>
        <v>471625974</v>
      </c>
      <c r="D71" s="26">
        <f>SUM(D72:D78)</f>
        <v>15132710</v>
      </c>
      <c r="E71" s="26">
        <f>SUM(C71+D71)</f>
        <v>486758684</v>
      </c>
      <c r="F71" s="26">
        <f>SUM(F72:F78)</f>
        <v>118388729</v>
      </c>
      <c r="G71" s="26">
        <f>SUM(G72:G78)</f>
        <v>118388729</v>
      </c>
      <c r="H71" s="26">
        <f>SUM(E71-F71)</f>
        <v>368369955</v>
      </c>
      <c r="N71" s="28"/>
      <c r="O71" s="28"/>
      <c r="P71" s="28"/>
      <c r="Q71" s="28"/>
      <c r="R71" s="28"/>
      <c r="S71" s="28"/>
      <c r="T71" s="28"/>
    </row>
    <row r="72" spans="1:20" s="21" customFormat="1" ht="12.75" customHeight="1" x14ac:dyDescent="0.25">
      <c r="A72" s="28"/>
      <c r="B72" s="29" t="s">
        <v>71</v>
      </c>
      <c r="C72" s="30">
        <v>0</v>
      </c>
      <c r="D72" s="30">
        <v>0</v>
      </c>
      <c r="E72" s="30">
        <f>SUM(C72+D72)</f>
        <v>0</v>
      </c>
      <c r="F72" s="30">
        <v>0</v>
      </c>
      <c r="G72" s="30">
        <v>0</v>
      </c>
      <c r="H72" s="30">
        <f t="shared" ref="H72:H78" si="13">SUM(E72-F72)</f>
        <v>0</v>
      </c>
    </row>
    <row r="73" spans="1:20" s="21" customFormat="1" ht="12.75" customHeight="1" x14ac:dyDescent="0.25">
      <c r="A73" s="28"/>
      <c r="B73" s="29" t="s">
        <v>72</v>
      </c>
      <c r="C73" s="30">
        <v>0</v>
      </c>
      <c r="D73" s="30">
        <v>0</v>
      </c>
      <c r="E73" s="30">
        <f t="shared" ref="E73:E78" si="14">SUM(C73+D73)</f>
        <v>0</v>
      </c>
      <c r="F73" s="30">
        <v>0</v>
      </c>
      <c r="G73" s="30">
        <v>0</v>
      </c>
      <c r="H73" s="30">
        <f t="shared" si="13"/>
        <v>0</v>
      </c>
    </row>
    <row r="74" spans="1:20" s="21" customFormat="1" ht="12.75" customHeight="1" x14ac:dyDescent="0.25">
      <c r="A74" s="28"/>
      <c r="B74" s="29" t="s">
        <v>73</v>
      </c>
      <c r="C74" s="30">
        <v>0</v>
      </c>
      <c r="D74" s="30">
        <v>0</v>
      </c>
      <c r="E74" s="30">
        <f t="shared" si="14"/>
        <v>0</v>
      </c>
      <c r="F74" s="30">
        <v>0</v>
      </c>
      <c r="G74" s="30">
        <v>0</v>
      </c>
      <c r="H74" s="30">
        <f t="shared" si="13"/>
        <v>0</v>
      </c>
    </row>
    <row r="75" spans="1:20" s="21" customFormat="1" ht="12.75" customHeight="1" x14ac:dyDescent="0.25">
      <c r="A75" s="28"/>
      <c r="B75" s="29" t="s">
        <v>74</v>
      </c>
      <c r="C75" s="30">
        <v>0</v>
      </c>
      <c r="D75" s="30">
        <v>0</v>
      </c>
      <c r="E75" s="30">
        <f t="shared" si="14"/>
        <v>0</v>
      </c>
      <c r="F75" s="30">
        <v>0</v>
      </c>
      <c r="G75" s="30">
        <v>0</v>
      </c>
      <c r="H75" s="30">
        <f t="shared" si="13"/>
        <v>0</v>
      </c>
    </row>
    <row r="76" spans="1:20" s="21" customFormat="1" ht="12.75" customHeight="1" x14ac:dyDescent="0.25">
      <c r="A76" s="28"/>
      <c r="B76" s="29" t="s">
        <v>75</v>
      </c>
      <c r="C76" s="30">
        <v>471064474</v>
      </c>
      <c r="D76" s="30">
        <v>15632710</v>
      </c>
      <c r="E76" s="30">
        <f t="shared" si="14"/>
        <v>486697184</v>
      </c>
      <c r="F76" s="30">
        <v>118388729</v>
      </c>
      <c r="G76" s="30">
        <v>118388729</v>
      </c>
      <c r="H76" s="30">
        <f>SUM(E76-F76)</f>
        <v>368308455</v>
      </c>
    </row>
    <row r="77" spans="1:20" s="21" customFormat="1" ht="12.75" customHeight="1" x14ac:dyDescent="0.25">
      <c r="A77" s="28"/>
      <c r="B77" s="29" t="s">
        <v>76</v>
      </c>
      <c r="C77" s="30">
        <v>0</v>
      </c>
      <c r="D77" s="30">
        <v>0</v>
      </c>
      <c r="E77" s="30">
        <f t="shared" si="14"/>
        <v>0</v>
      </c>
      <c r="F77" s="30">
        <v>0</v>
      </c>
      <c r="G77" s="30">
        <v>0</v>
      </c>
      <c r="H77" s="30">
        <f t="shared" si="13"/>
        <v>0</v>
      </c>
    </row>
    <row r="78" spans="1:20" s="21" customFormat="1" ht="24" customHeight="1" x14ac:dyDescent="0.25">
      <c r="A78" s="28"/>
      <c r="B78" s="32" t="s">
        <v>77</v>
      </c>
      <c r="C78" s="30">
        <v>561500</v>
      </c>
      <c r="D78" s="30">
        <v>-500000</v>
      </c>
      <c r="E78" s="30">
        <f t="shared" si="14"/>
        <v>61500</v>
      </c>
      <c r="F78" s="30">
        <v>0</v>
      </c>
      <c r="G78" s="30">
        <v>0</v>
      </c>
      <c r="H78" s="30">
        <f t="shared" si="13"/>
        <v>61500</v>
      </c>
    </row>
    <row r="79" spans="1:20" ht="3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</row>
    <row r="80" spans="1:20" s="27" customFormat="1" ht="14.25" customHeight="1" x14ac:dyDescent="0.25">
      <c r="A80" s="25" t="s">
        <v>78</v>
      </c>
      <c r="B80" s="25"/>
      <c r="C80" s="26">
        <f>SUM(C81:C83)</f>
        <v>0</v>
      </c>
      <c r="D80" s="26">
        <f>SUM(D81:D83)</f>
        <v>0</v>
      </c>
      <c r="E80" s="26">
        <f>SUM(C80+D80)</f>
        <v>0</v>
      </c>
      <c r="F80" s="26">
        <f>SUM(F81:F83)</f>
        <v>0</v>
      </c>
      <c r="G80" s="26">
        <f>SUM(G81:G83)</f>
        <v>0</v>
      </c>
      <c r="H80" s="26">
        <f>SUM(E80-F80)</f>
        <v>0</v>
      </c>
      <c r="N80" s="28"/>
      <c r="O80" s="28"/>
      <c r="P80" s="28"/>
      <c r="Q80" s="28"/>
      <c r="R80" s="28"/>
      <c r="S80" s="28"/>
      <c r="T80" s="28"/>
    </row>
    <row r="81" spans="1:20" s="21" customFormat="1" ht="12.75" customHeight="1" x14ac:dyDescent="0.25">
      <c r="A81" s="28"/>
      <c r="B81" s="29" t="s">
        <v>79</v>
      </c>
      <c r="C81" s="30">
        <v>0</v>
      </c>
      <c r="D81" s="30">
        <v>0</v>
      </c>
      <c r="E81" s="30">
        <f t="shared" ref="E81:E83" si="15">SUM(C81+D81)</f>
        <v>0</v>
      </c>
      <c r="F81" s="30">
        <v>0</v>
      </c>
      <c r="G81" s="30">
        <v>0</v>
      </c>
      <c r="H81" s="30">
        <f t="shared" ref="H81:H83" si="16">SUM(E81-F81)</f>
        <v>0</v>
      </c>
    </row>
    <row r="82" spans="1:20" s="21" customFormat="1" ht="12.75" customHeight="1" x14ac:dyDescent="0.25">
      <c r="A82" s="28"/>
      <c r="B82" s="29" t="s">
        <v>80</v>
      </c>
      <c r="C82" s="30">
        <v>0</v>
      </c>
      <c r="D82" s="30">
        <v>0</v>
      </c>
      <c r="E82" s="30">
        <f t="shared" si="15"/>
        <v>0</v>
      </c>
      <c r="F82" s="30">
        <v>0</v>
      </c>
      <c r="G82" s="30">
        <v>0</v>
      </c>
      <c r="H82" s="30">
        <f t="shared" si="16"/>
        <v>0</v>
      </c>
    </row>
    <row r="83" spans="1:20" s="21" customFormat="1" ht="12.75" customHeight="1" x14ac:dyDescent="0.25">
      <c r="A83" s="28"/>
      <c r="B83" s="29" t="s">
        <v>81</v>
      </c>
      <c r="C83" s="30">
        <v>0</v>
      </c>
      <c r="D83" s="30">
        <v>0</v>
      </c>
      <c r="E83" s="30">
        <f t="shared" si="15"/>
        <v>0</v>
      </c>
      <c r="F83" s="30">
        <v>0</v>
      </c>
      <c r="G83" s="30">
        <v>0</v>
      </c>
      <c r="H83" s="30">
        <f t="shared" si="16"/>
        <v>0</v>
      </c>
    </row>
    <row r="84" spans="1:20" ht="3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</row>
    <row r="85" spans="1:20" s="27" customFormat="1" ht="14.25" customHeight="1" x14ac:dyDescent="0.25">
      <c r="A85" s="25" t="s">
        <v>82</v>
      </c>
      <c r="B85" s="25"/>
      <c r="C85" s="26">
        <f>SUM(C86:C92)</f>
        <v>0</v>
      </c>
      <c r="D85" s="26">
        <f>SUM(D86:D92)</f>
        <v>0</v>
      </c>
      <c r="E85" s="26">
        <f>SUM(C85+D85)</f>
        <v>0</v>
      </c>
      <c r="F85" s="26">
        <f>SUM(F86:F92)</f>
        <v>0</v>
      </c>
      <c r="G85" s="26">
        <f>SUM(G86:G92)</f>
        <v>0</v>
      </c>
      <c r="H85" s="26">
        <f>SUM(E85-F85)</f>
        <v>0</v>
      </c>
      <c r="N85" s="28"/>
      <c r="O85" s="28"/>
      <c r="P85" s="28"/>
      <c r="Q85" s="28"/>
      <c r="R85" s="28"/>
      <c r="S85" s="28"/>
      <c r="T85" s="28"/>
    </row>
    <row r="86" spans="1:20" s="27" customFormat="1" ht="14.25" customHeight="1" x14ac:dyDescent="0.25">
      <c r="A86" s="28"/>
      <c r="B86" s="29" t="s">
        <v>83</v>
      </c>
      <c r="C86" s="30">
        <v>0</v>
      </c>
      <c r="D86" s="30">
        <v>0</v>
      </c>
      <c r="E86" s="30">
        <f t="shared" ref="E86:E90" si="17">SUM(C86+D86)</f>
        <v>0</v>
      </c>
      <c r="F86" s="30">
        <v>0</v>
      </c>
      <c r="G86" s="30">
        <v>0</v>
      </c>
      <c r="H86" s="30">
        <f t="shared" ref="H86:H91" si="18">SUM(E86-F86)</f>
        <v>0</v>
      </c>
    </row>
    <row r="87" spans="1:20" s="27" customFormat="1" ht="14.25" customHeight="1" x14ac:dyDescent="0.25">
      <c r="A87" s="28"/>
      <c r="B87" s="29" t="s">
        <v>84</v>
      </c>
      <c r="C87" s="30">
        <v>0</v>
      </c>
      <c r="D87" s="30">
        <v>0</v>
      </c>
      <c r="E87" s="30">
        <f t="shared" si="17"/>
        <v>0</v>
      </c>
      <c r="F87" s="30">
        <v>0</v>
      </c>
      <c r="G87" s="30">
        <v>0</v>
      </c>
      <c r="H87" s="30">
        <f t="shared" si="18"/>
        <v>0</v>
      </c>
    </row>
    <row r="88" spans="1:20" s="27" customFormat="1" ht="14.25" customHeight="1" x14ac:dyDescent="0.25">
      <c r="A88" s="28"/>
      <c r="B88" s="29" t="s">
        <v>85</v>
      </c>
      <c r="C88" s="30">
        <v>0</v>
      </c>
      <c r="D88" s="30">
        <v>0</v>
      </c>
      <c r="E88" s="30">
        <f t="shared" si="17"/>
        <v>0</v>
      </c>
      <c r="F88" s="30">
        <v>0</v>
      </c>
      <c r="G88" s="30">
        <v>0</v>
      </c>
      <c r="H88" s="30">
        <f t="shared" si="18"/>
        <v>0</v>
      </c>
    </row>
    <row r="89" spans="1:20" s="27" customFormat="1" ht="14.25" customHeight="1" x14ac:dyDescent="0.25">
      <c r="A89" s="28"/>
      <c r="B89" s="29" t="s">
        <v>86</v>
      </c>
      <c r="C89" s="30">
        <v>0</v>
      </c>
      <c r="D89" s="30">
        <v>0</v>
      </c>
      <c r="E89" s="30">
        <f t="shared" si="17"/>
        <v>0</v>
      </c>
      <c r="F89" s="30">
        <v>0</v>
      </c>
      <c r="G89" s="30">
        <v>0</v>
      </c>
      <c r="H89" s="30">
        <f t="shared" si="18"/>
        <v>0</v>
      </c>
    </row>
    <row r="90" spans="1:20" s="27" customFormat="1" ht="14.25" customHeight="1" x14ac:dyDescent="0.25">
      <c r="A90" s="28"/>
      <c r="B90" s="29" t="s">
        <v>87</v>
      </c>
      <c r="C90" s="30">
        <v>0</v>
      </c>
      <c r="D90" s="30">
        <v>0</v>
      </c>
      <c r="E90" s="30">
        <f t="shared" si="17"/>
        <v>0</v>
      </c>
      <c r="F90" s="30">
        <v>0</v>
      </c>
      <c r="G90" s="30">
        <v>0</v>
      </c>
      <c r="H90" s="30">
        <f t="shared" si="18"/>
        <v>0</v>
      </c>
    </row>
    <row r="91" spans="1:20" s="27" customFormat="1" ht="14.25" customHeight="1" x14ac:dyDescent="0.25">
      <c r="A91" s="28"/>
      <c r="B91" s="29" t="s">
        <v>88</v>
      </c>
      <c r="C91" s="30">
        <v>0</v>
      </c>
      <c r="D91" s="30">
        <v>0</v>
      </c>
      <c r="E91" s="30">
        <f>SUM(C91+D91)</f>
        <v>0</v>
      </c>
      <c r="F91" s="30">
        <v>0</v>
      </c>
      <c r="G91" s="30">
        <v>0</v>
      </c>
      <c r="H91" s="30">
        <f t="shared" si="18"/>
        <v>0</v>
      </c>
    </row>
    <row r="92" spans="1:20" s="21" customFormat="1" ht="14.25" customHeight="1" x14ac:dyDescent="0.25">
      <c r="A92" s="28"/>
      <c r="B92" s="29" t="s">
        <v>89</v>
      </c>
      <c r="C92" s="30">
        <v>0</v>
      </c>
      <c r="D92" s="30">
        <v>0</v>
      </c>
      <c r="E92" s="30">
        <f>SUM(C92+D92)</f>
        <v>0</v>
      </c>
      <c r="F92" s="30">
        <v>0</v>
      </c>
      <c r="G92" s="30">
        <v>0</v>
      </c>
      <c r="H92" s="30">
        <f>SUM(E92-F92)</f>
        <v>0</v>
      </c>
    </row>
    <row r="93" spans="1:20" s="35" customFormat="1" ht="2.25" customHeight="1" x14ac:dyDescent="0.2">
      <c r="A93" s="39"/>
      <c r="B93" s="39"/>
      <c r="C93" s="39"/>
      <c r="D93" s="39"/>
      <c r="E93" s="39"/>
      <c r="F93" s="39"/>
      <c r="G93" s="39"/>
      <c r="H93" s="39"/>
    </row>
    <row r="94" spans="1:20" s="35" customFormat="1" ht="13.5" customHeight="1" x14ac:dyDescent="0.2">
      <c r="A94" s="40" t="s">
        <v>90</v>
      </c>
      <c r="B94" s="40"/>
      <c r="C94" s="41"/>
      <c r="D94" s="41"/>
      <c r="E94" s="41"/>
      <c r="F94" s="41"/>
      <c r="G94" s="41"/>
      <c r="H94" s="41"/>
    </row>
    <row r="95" spans="1:20" x14ac:dyDescent="0.25">
      <c r="D95" s="42"/>
      <c r="E95" s="42"/>
      <c r="F95" s="42"/>
      <c r="G95" s="42"/>
      <c r="H95" s="43"/>
    </row>
    <row r="96" spans="1:20" x14ac:dyDescent="0.25">
      <c r="D96" s="44"/>
      <c r="F96" s="44"/>
    </row>
    <row r="97" spans="3:8" x14ac:dyDescent="0.25">
      <c r="C97" s="44"/>
      <c r="D97" s="44"/>
      <c r="E97" s="44"/>
      <c r="F97" s="44"/>
      <c r="G97" s="44"/>
      <c r="H97" s="44"/>
    </row>
    <row r="98" spans="3:8" x14ac:dyDescent="0.25">
      <c r="D98" s="44"/>
      <c r="E98" s="44"/>
      <c r="F98" s="44"/>
      <c r="G98" s="44"/>
      <c r="H98" s="45"/>
    </row>
    <row r="99" spans="3:8" x14ac:dyDescent="0.25">
      <c r="D99" s="44"/>
      <c r="E99" s="44"/>
      <c r="F99" s="44"/>
      <c r="G99" s="44"/>
      <c r="H99" s="45"/>
    </row>
    <row r="100" spans="3:8" x14ac:dyDescent="0.25">
      <c r="C100" s="44"/>
      <c r="D100" s="44"/>
      <c r="E100" s="44"/>
      <c r="F100" s="44"/>
      <c r="G100" s="44"/>
      <c r="H100" s="45"/>
    </row>
    <row r="101" spans="3:8" x14ac:dyDescent="0.25">
      <c r="D101" s="44"/>
      <c r="E101" s="44"/>
      <c r="F101" s="44"/>
      <c r="G101" s="44"/>
      <c r="H101" s="45"/>
    </row>
    <row r="102" spans="3:8" x14ac:dyDescent="0.25">
      <c r="D102" s="44"/>
      <c r="E102" s="44"/>
      <c r="F102" s="44"/>
      <c r="G102" s="44"/>
      <c r="H102" s="45"/>
    </row>
    <row r="103" spans="3:8" x14ac:dyDescent="0.25">
      <c r="D103" s="44"/>
      <c r="E103" s="44"/>
      <c r="F103" s="44"/>
      <c r="G103" s="44"/>
      <c r="H103" s="45"/>
    </row>
    <row r="104" spans="3:8" x14ac:dyDescent="0.25">
      <c r="D104" s="44"/>
      <c r="E104" s="44"/>
      <c r="F104" s="44"/>
      <c r="G104" s="44"/>
      <c r="H104" s="45"/>
    </row>
    <row r="105" spans="3:8" x14ac:dyDescent="0.25">
      <c r="D105" s="44"/>
      <c r="E105" s="44"/>
      <c r="F105" s="44"/>
      <c r="G105" s="44"/>
      <c r="H105" s="45"/>
    </row>
    <row r="106" spans="3:8" x14ac:dyDescent="0.25">
      <c r="G106" s="44"/>
    </row>
    <row r="107" spans="3:8" x14ac:dyDescent="0.25">
      <c r="G107" s="44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2023-05-19T16:35:03Z</dcterms:created>
  <dcterms:modified xsi:type="dcterms:W3CDTF">2023-05-19T16:35:03Z</dcterms:modified>
</cp:coreProperties>
</file>