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97E26DB-A6FC-442E-A3FB-88DB166E86A6}" xr6:coauthVersionLast="47" xr6:coauthVersionMax="47" xr10:uidLastSave="{00000000-0000-0000-0000-000000000000}"/>
  <bookViews>
    <workbookView xWindow="-120" yWindow="-120" windowWidth="20730" windowHeight="11160" xr2:uid="{7D60F5AB-60F9-489A-A2E1-E1719A975A2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3" i="1"/>
  <c r="H83" i="1" s="1"/>
  <c r="H82" i="1"/>
  <c r="E82" i="1"/>
  <c r="E81" i="1"/>
  <c r="H81" i="1" s="1"/>
  <c r="G80" i="1"/>
  <c r="F80" i="1"/>
  <c r="D80" i="1"/>
  <c r="C80" i="1"/>
  <c r="C11" i="1" s="1"/>
  <c r="E78" i="1"/>
  <c r="H78" i="1" s="1"/>
  <c r="H77" i="1"/>
  <c r="E77" i="1"/>
  <c r="E76" i="1"/>
  <c r="H76" i="1" s="1"/>
  <c r="E75" i="1"/>
  <c r="E74" i="1"/>
  <c r="E73" i="1"/>
  <c r="E72" i="1"/>
  <c r="E71" i="1" s="1"/>
  <c r="H71" i="1" s="1"/>
  <c r="G71" i="1"/>
  <c r="F71" i="1"/>
  <c r="D71" i="1"/>
  <c r="C71" i="1"/>
  <c r="E69" i="1"/>
  <c r="H69" i="1" s="1"/>
  <c r="E68" i="1"/>
  <c r="H68" i="1" s="1"/>
  <c r="H67" i="1"/>
  <c r="E67" i="1"/>
  <c r="E66" i="1" s="1"/>
  <c r="H66" i="1" s="1"/>
  <c r="G66" i="1"/>
  <c r="F66" i="1"/>
  <c r="D66" i="1"/>
  <c r="C66" i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E55" i="1" s="1"/>
  <c r="H55" i="1" s="1"/>
  <c r="G55" i="1"/>
  <c r="G11" i="1" s="1"/>
  <c r="F55" i="1"/>
  <c r="D55" i="1"/>
  <c r="C55" i="1"/>
  <c r="E53" i="1"/>
  <c r="E52" i="1"/>
  <c r="E51" i="1"/>
  <c r="E50" i="1"/>
  <c r="H50" i="1" s="1"/>
  <c r="H49" i="1"/>
  <c r="E49" i="1"/>
  <c r="H48" i="1"/>
  <c r="E48" i="1"/>
  <c r="E47" i="1"/>
  <c r="H47" i="1" s="1"/>
  <c r="H46" i="1"/>
  <c r="E46" i="1"/>
  <c r="H45" i="1"/>
  <c r="E45" i="1"/>
  <c r="E44" i="1" s="1"/>
  <c r="H44" i="1" s="1"/>
  <c r="G44" i="1"/>
  <c r="F44" i="1"/>
  <c r="D44" i="1"/>
  <c r="C44" i="1"/>
  <c r="E42" i="1"/>
  <c r="H42" i="1" s="1"/>
  <c r="H41" i="1"/>
  <c r="E41" i="1"/>
  <c r="H40" i="1"/>
  <c r="E40" i="1"/>
  <c r="E39" i="1"/>
  <c r="H39" i="1" s="1"/>
  <c r="H38" i="1"/>
  <c r="E38" i="1"/>
  <c r="H37" i="1"/>
  <c r="E37" i="1"/>
  <c r="E36" i="1"/>
  <c r="H36" i="1" s="1"/>
  <c r="H35" i="1"/>
  <c r="E35" i="1"/>
  <c r="H34" i="1"/>
  <c r="E34" i="1"/>
  <c r="E33" i="1" s="1"/>
  <c r="H33" i="1" s="1"/>
  <c r="G33" i="1"/>
  <c r="F33" i="1"/>
  <c r="D33" i="1"/>
  <c r="C33" i="1"/>
  <c r="E31" i="1"/>
  <c r="H31" i="1" s="1"/>
  <c r="H30" i="1"/>
  <c r="E30" i="1"/>
  <c r="H29" i="1"/>
  <c r="E29" i="1"/>
  <c r="E28" i="1"/>
  <c r="H28" i="1" s="1"/>
  <c r="H27" i="1"/>
  <c r="E27" i="1"/>
  <c r="H26" i="1"/>
  <c r="E26" i="1"/>
  <c r="E25" i="1"/>
  <c r="E22" i="1" s="1"/>
  <c r="H22" i="1" s="1"/>
  <c r="H24" i="1"/>
  <c r="E24" i="1"/>
  <c r="H23" i="1"/>
  <c r="E23" i="1"/>
  <c r="G22" i="1"/>
  <c r="F22" i="1"/>
  <c r="D22" i="1"/>
  <c r="D11" i="1" s="1"/>
  <c r="C22" i="1"/>
  <c r="E20" i="1"/>
  <c r="H20" i="1" s="1"/>
  <c r="H19" i="1"/>
  <c r="E19" i="1"/>
  <c r="H18" i="1"/>
  <c r="E18" i="1"/>
  <c r="E17" i="1"/>
  <c r="H17" i="1" s="1"/>
  <c r="H16" i="1"/>
  <c r="E16" i="1"/>
  <c r="H15" i="1"/>
  <c r="E15" i="1"/>
  <c r="E14" i="1"/>
  <c r="E13" i="1" s="1"/>
  <c r="G13" i="1"/>
  <c r="F13" i="1"/>
  <c r="D13" i="1"/>
  <c r="C13" i="1"/>
  <c r="F11" i="1"/>
  <c r="H13" i="1" l="1"/>
  <c r="E80" i="1"/>
  <c r="H80" i="1" s="1"/>
  <c r="E85" i="1"/>
  <c r="H85" i="1" s="1"/>
  <c r="H14" i="1"/>
  <c r="H25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<sst xmlns="http://schemas.openxmlformats.org/spreadsheetml/2006/main" count="90" uniqueCount="90">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</sst>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F40E74F2-F602-4D81-9E8A-805A614358D9}"/>
    <cellStyle name="Normal 3_1. Ingreso Público" xfId="1" xr:uid="{B6C0EC79-17D8-4D93-A476-1FAA5FBE5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4CB7-67B3-4A4A-A4DD-9DB226E44A31}">
  <dimension ref="A1:I98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76846271280</v>
      </c>
      <c r="D11" s="21">
        <f>SUM(D13,D22,D33,D44,D55,D66,D71,D80,D85)</f>
        <v>3236522360</v>
      </c>
      <c r="E11" s="21">
        <f>SUM(E13,E22,E33,E44,E55,E66,E71,E80,E85)</f>
        <v>80082793640</v>
      </c>
      <c r="F11" s="21">
        <f>SUM(F13,F22,F33,F44,F55,F66,F71,F80,F85)</f>
        <v>72912607139</v>
      </c>
      <c r="G11" s="21">
        <f>SUM(G13,G22,G33,G44,G55,G66,G71,G80,G85)</f>
        <v>71981230403</v>
      </c>
      <c r="H11" s="21">
        <f>E11-F11</f>
        <v>7170186501</v>
      </c>
    </row>
    <row r="12" spans="1:8" s="19" customFormat="1" ht="3.9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customHeight="1" x14ac:dyDescent="0.25">
      <c r="A13" s="23" t="s">
        <v>17</v>
      </c>
      <c r="B13" s="23"/>
      <c r="C13" s="24">
        <f>SUM(C14:C20)</f>
        <v>37332780271</v>
      </c>
      <c r="D13" s="24">
        <f t="shared" ref="D13:G13" si="0">SUM(D14:D20)</f>
        <v>-393958452</v>
      </c>
      <c r="E13" s="24">
        <f t="shared" si="0"/>
        <v>36938821819</v>
      </c>
      <c r="F13" s="24">
        <f t="shared" si="0"/>
        <v>35052599404</v>
      </c>
      <c r="G13" s="24">
        <f t="shared" si="0"/>
        <v>34970615216</v>
      </c>
      <c r="H13" s="24">
        <f>E13-F13</f>
        <v>1886222415</v>
      </c>
    </row>
    <row r="14" spans="1:8" s="26" customFormat="1" ht="12" customHeight="1" x14ac:dyDescent="0.25">
      <c r="B14" s="27" t="s">
        <v>18</v>
      </c>
      <c r="C14" s="28">
        <v>15906938230</v>
      </c>
      <c r="D14" s="28">
        <v>-55751756</v>
      </c>
      <c r="E14" s="28">
        <f>C14+D14</f>
        <v>15851186474</v>
      </c>
      <c r="F14" s="28">
        <v>15796374460</v>
      </c>
      <c r="G14" s="28">
        <v>15790331035</v>
      </c>
      <c r="H14" s="28">
        <f>E14-F14</f>
        <v>54812014</v>
      </c>
    </row>
    <row r="15" spans="1:8" s="22" customFormat="1" ht="12.75" customHeight="1" x14ac:dyDescent="0.25">
      <c r="A15" s="26"/>
      <c r="B15" s="27" t="s">
        <v>19</v>
      </c>
      <c r="C15" s="28">
        <v>1445566264</v>
      </c>
      <c r="D15" s="28">
        <v>-934447348</v>
      </c>
      <c r="E15" s="28">
        <f t="shared" ref="E15:E81" si="1">C15+D15</f>
        <v>511118916</v>
      </c>
      <c r="F15" s="28">
        <v>468602874</v>
      </c>
      <c r="G15" s="28">
        <v>464536502</v>
      </c>
      <c r="H15" s="28">
        <f t="shared" ref="H15:H20" si="2">E15-F15</f>
        <v>42516042</v>
      </c>
    </row>
    <row r="16" spans="1:8" s="22" customFormat="1" ht="12.75" customHeight="1" x14ac:dyDescent="0.25">
      <c r="A16" s="26"/>
      <c r="B16" s="27" t="s">
        <v>20</v>
      </c>
      <c r="C16" s="28">
        <v>6567044978</v>
      </c>
      <c r="D16" s="28">
        <v>97623089</v>
      </c>
      <c r="E16" s="28">
        <f t="shared" si="1"/>
        <v>6664668067</v>
      </c>
      <c r="F16" s="28">
        <v>6575550670</v>
      </c>
      <c r="G16" s="28">
        <v>6556412948</v>
      </c>
      <c r="H16" s="28">
        <f t="shared" si="2"/>
        <v>89117397</v>
      </c>
    </row>
    <row r="17" spans="1:8" s="22" customFormat="1" ht="12.75" customHeight="1" x14ac:dyDescent="0.25">
      <c r="A17" s="26"/>
      <c r="B17" s="27" t="s">
        <v>21</v>
      </c>
      <c r="C17" s="28">
        <v>4047560139</v>
      </c>
      <c r="D17" s="28">
        <v>483256592</v>
      </c>
      <c r="E17" s="28">
        <f t="shared" si="1"/>
        <v>4530816731</v>
      </c>
      <c r="F17" s="28">
        <v>4515794996</v>
      </c>
      <c r="G17" s="28">
        <v>4495787459</v>
      </c>
      <c r="H17" s="28">
        <f t="shared" si="2"/>
        <v>15021735</v>
      </c>
    </row>
    <row r="18" spans="1:8" s="22" customFormat="1" ht="12.75" customHeight="1" x14ac:dyDescent="0.25">
      <c r="A18" s="26"/>
      <c r="B18" s="27" t="s">
        <v>22</v>
      </c>
      <c r="C18" s="28">
        <v>4106916606</v>
      </c>
      <c r="D18" s="28">
        <v>221295480</v>
      </c>
      <c r="E18" s="28">
        <f t="shared" si="1"/>
        <v>4328212086</v>
      </c>
      <c r="F18" s="28">
        <v>4260221872</v>
      </c>
      <c r="G18" s="28">
        <v>4242439591</v>
      </c>
      <c r="H18" s="28">
        <f t="shared" si="2"/>
        <v>67990214</v>
      </c>
    </row>
    <row r="19" spans="1:8" s="22" customFormat="1" ht="12.75" customHeight="1" x14ac:dyDescent="0.25">
      <c r="A19" s="26"/>
      <c r="B19" s="27" t="s">
        <v>23</v>
      </c>
      <c r="C19" s="28">
        <v>1746026723</v>
      </c>
      <c r="D19" s="28">
        <v>-174617747</v>
      </c>
      <c r="E19" s="28">
        <f t="shared" si="1"/>
        <v>1571408976</v>
      </c>
      <c r="F19" s="28">
        <v>0</v>
      </c>
      <c r="G19" s="28">
        <v>0</v>
      </c>
      <c r="H19" s="28">
        <f t="shared" si="2"/>
        <v>1571408976</v>
      </c>
    </row>
    <row r="20" spans="1:8" s="22" customFormat="1" ht="12.75" customHeight="1" x14ac:dyDescent="0.25">
      <c r="A20" s="26"/>
      <c r="B20" s="27" t="s">
        <v>24</v>
      </c>
      <c r="C20" s="28">
        <v>3512727331</v>
      </c>
      <c r="D20" s="28">
        <v>-31316762</v>
      </c>
      <c r="E20" s="28">
        <f t="shared" si="1"/>
        <v>3481410569</v>
      </c>
      <c r="F20" s="28">
        <v>3436054532</v>
      </c>
      <c r="G20" s="28">
        <v>3421107681</v>
      </c>
      <c r="H20" s="28">
        <f t="shared" si="2"/>
        <v>45356037</v>
      </c>
    </row>
    <row r="21" spans="1:8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customHeight="1" x14ac:dyDescent="0.25">
      <c r="A22" s="23" t="s">
        <v>25</v>
      </c>
      <c r="B22" s="23"/>
      <c r="C22" s="24">
        <f>SUM(C23:C31)</f>
        <v>684843300</v>
      </c>
      <c r="D22" s="24">
        <f t="shared" ref="D22:E22" si="3">SUM(D23:D31)</f>
        <v>490559123</v>
      </c>
      <c r="E22" s="24">
        <f t="shared" si="3"/>
        <v>1175402423</v>
      </c>
      <c r="F22" s="24">
        <f>SUM(F23:F31)</f>
        <v>1029638934</v>
      </c>
      <c r="G22" s="24">
        <f>SUM(G23:G31)</f>
        <v>966790287</v>
      </c>
      <c r="H22" s="24">
        <f>E22-F22</f>
        <v>145763489</v>
      </c>
    </row>
    <row r="23" spans="1:8" s="22" customFormat="1" ht="24" customHeight="1" x14ac:dyDescent="0.25">
      <c r="A23" s="29"/>
      <c r="B23" s="30" t="s">
        <v>26</v>
      </c>
      <c r="C23" s="28">
        <v>218401447</v>
      </c>
      <c r="D23" s="28">
        <v>-6540017</v>
      </c>
      <c r="E23" s="28">
        <f>C23+D23</f>
        <v>211861430</v>
      </c>
      <c r="F23" s="28">
        <v>168245508</v>
      </c>
      <c r="G23" s="28">
        <v>106684220</v>
      </c>
      <c r="H23" s="28">
        <f>E23-F23</f>
        <v>43615922</v>
      </c>
    </row>
    <row r="24" spans="1:8" s="22" customFormat="1" ht="12.75" customHeight="1" x14ac:dyDescent="0.25">
      <c r="A24" s="26"/>
      <c r="B24" s="27" t="s">
        <v>27</v>
      </c>
      <c r="C24" s="28">
        <v>231476824</v>
      </c>
      <c r="D24" s="28">
        <v>332547814</v>
      </c>
      <c r="E24" s="28">
        <f t="shared" si="1"/>
        <v>564024638</v>
      </c>
      <c r="F24" s="28">
        <v>527232604</v>
      </c>
      <c r="G24" s="28">
        <v>526849074</v>
      </c>
      <c r="H24" s="28">
        <f t="shared" ref="H24:H31" si="4">E24-F24</f>
        <v>36792034</v>
      </c>
    </row>
    <row r="25" spans="1:8" s="22" customFormat="1" ht="24" customHeight="1" x14ac:dyDescent="0.25">
      <c r="A25" s="26"/>
      <c r="B25" s="30" t="s">
        <v>28</v>
      </c>
      <c r="C25" s="28">
        <v>4939852</v>
      </c>
      <c r="D25" s="28">
        <v>373013</v>
      </c>
      <c r="E25" s="28">
        <f t="shared" si="1"/>
        <v>5312865</v>
      </c>
      <c r="F25" s="28">
        <v>5221324</v>
      </c>
      <c r="G25" s="28">
        <v>5221324</v>
      </c>
      <c r="H25" s="28">
        <f t="shared" si="4"/>
        <v>91541</v>
      </c>
    </row>
    <row r="26" spans="1:8" s="22" customFormat="1" ht="12.75" customHeight="1" x14ac:dyDescent="0.25">
      <c r="A26" s="26"/>
      <c r="B26" s="27" t="s">
        <v>29</v>
      </c>
      <c r="C26" s="28">
        <v>21607580</v>
      </c>
      <c r="D26" s="28">
        <v>56014497</v>
      </c>
      <c r="E26" s="28">
        <f t="shared" si="1"/>
        <v>77622077</v>
      </c>
      <c r="F26" s="28">
        <v>59181494</v>
      </c>
      <c r="G26" s="28">
        <v>59101943</v>
      </c>
      <c r="H26" s="28">
        <f t="shared" si="4"/>
        <v>18440583</v>
      </c>
    </row>
    <row r="27" spans="1:8" s="22" customFormat="1" ht="12.75" customHeight="1" x14ac:dyDescent="0.25">
      <c r="A27" s="26"/>
      <c r="B27" s="27" t="s">
        <v>30</v>
      </c>
      <c r="C27" s="28">
        <v>9334647</v>
      </c>
      <c r="D27" s="28">
        <v>955308</v>
      </c>
      <c r="E27" s="28">
        <f t="shared" si="1"/>
        <v>10289955</v>
      </c>
      <c r="F27" s="28">
        <v>8816533</v>
      </c>
      <c r="G27" s="28">
        <v>8590744</v>
      </c>
      <c r="H27" s="28">
        <f t="shared" si="4"/>
        <v>1473422</v>
      </c>
    </row>
    <row r="28" spans="1:8" s="22" customFormat="1" ht="12.75" customHeight="1" x14ac:dyDescent="0.25">
      <c r="A28" s="26"/>
      <c r="B28" s="27" t="s">
        <v>31</v>
      </c>
      <c r="C28" s="28">
        <v>126838664</v>
      </c>
      <c r="D28" s="28">
        <v>58886153</v>
      </c>
      <c r="E28" s="28">
        <f t="shared" si="1"/>
        <v>185724817</v>
      </c>
      <c r="F28" s="28">
        <v>162584009</v>
      </c>
      <c r="G28" s="28">
        <v>162531522</v>
      </c>
      <c r="H28" s="28">
        <f t="shared" si="4"/>
        <v>23140808</v>
      </c>
    </row>
    <row r="29" spans="1:8" s="22" customFormat="1" ht="24" customHeight="1" x14ac:dyDescent="0.25">
      <c r="A29" s="26"/>
      <c r="B29" s="30" t="s">
        <v>32</v>
      </c>
      <c r="C29" s="28">
        <v>27395289</v>
      </c>
      <c r="D29" s="28">
        <v>22308332</v>
      </c>
      <c r="E29" s="28">
        <f t="shared" si="1"/>
        <v>49703621</v>
      </c>
      <c r="F29" s="28">
        <v>47613649</v>
      </c>
      <c r="G29" s="28">
        <v>47610345</v>
      </c>
      <c r="H29" s="28">
        <f t="shared" si="4"/>
        <v>2089972</v>
      </c>
    </row>
    <row r="30" spans="1:8" s="22" customFormat="1" ht="12.75" customHeight="1" x14ac:dyDescent="0.25">
      <c r="A30" s="26"/>
      <c r="B30" s="27" t="s">
        <v>33</v>
      </c>
      <c r="C30" s="28">
        <v>3302790</v>
      </c>
      <c r="D30" s="28">
        <v>7458241</v>
      </c>
      <c r="E30" s="28">
        <f t="shared" si="1"/>
        <v>10761031</v>
      </c>
      <c r="F30" s="28">
        <v>5227018</v>
      </c>
      <c r="G30" s="28">
        <v>5227018</v>
      </c>
      <c r="H30" s="28">
        <f t="shared" si="4"/>
        <v>5534013</v>
      </c>
    </row>
    <row r="31" spans="1:8" s="22" customFormat="1" ht="12.75" customHeight="1" x14ac:dyDescent="0.25">
      <c r="A31" s="26"/>
      <c r="B31" s="27" t="s">
        <v>34</v>
      </c>
      <c r="C31" s="28">
        <v>41546207</v>
      </c>
      <c r="D31" s="28">
        <v>18555782</v>
      </c>
      <c r="E31" s="28">
        <f t="shared" si="1"/>
        <v>60101989</v>
      </c>
      <c r="F31" s="28">
        <v>45516795</v>
      </c>
      <c r="G31" s="28">
        <v>44974097</v>
      </c>
      <c r="H31" s="28">
        <f t="shared" si="4"/>
        <v>14585194</v>
      </c>
    </row>
    <row r="32" spans="1:8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customHeight="1" x14ac:dyDescent="0.25">
      <c r="A33" s="23" t="s">
        <v>35</v>
      </c>
      <c r="B33" s="23"/>
      <c r="C33" s="24">
        <f>SUM(C34:C42)</f>
        <v>1839790021</v>
      </c>
      <c r="D33" s="24">
        <f t="shared" ref="D33:G33" si="5">SUM(D34:D42)</f>
        <v>459039110</v>
      </c>
      <c r="E33" s="24">
        <f t="shared" si="5"/>
        <v>2298829131</v>
      </c>
      <c r="F33" s="24">
        <f t="shared" si="5"/>
        <v>2007851535</v>
      </c>
      <c r="G33" s="24">
        <f t="shared" si="5"/>
        <v>1705771051</v>
      </c>
      <c r="H33" s="24">
        <f>E33-F33</f>
        <v>290977596</v>
      </c>
    </row>
    <row r="34" spans="1:8" s="22" customFormat="1" ht="12.75" customHeight="1" x14ac:dyDescent="0.25">
      <c r="A34" s="26"/>
      <c r="B34" s="27" t="s">
        <v>36</v>
      </c>
      <c r="C34" s="28">
        <v>376976428</v>
      </c>
      <c r="D34" s="28">
        <v>-71266630</v>
      </c>
      <c r="E34" s="28">
        <f t="shared" si="1"/>
        <v>305709798</v>
      </c>
      <c r="F34" s="28">
        <v>262027517</v>
      </c>
      <c r="G34" s="28">
        <v>252384924</v>
      </c>
      <c r="H34" s="28">
        <f>E34-F34</f>
        <v>43682281</v>
      </c>
    </row>
    <row r="35" spans="1:8" s="22" customFormat="1" ht="12.75" customHeight="1" x14ac:dyDescent="0.25">
      <c r="A35" s="26"/>
      <c r="B35" s="27" t="s">
        <v>37</v>
      </c>
      <c r="C35" s="28">
        <v>170314611</v>
      </c>
      <c r="D35" s="28">
        <v>5579390</v>
      </c>
      <c r="E35" s="28">
        <f t="shared" si="1"/>
        <v>175894001</v>
      </c>
      <c r="F35" s="28">
        <v>161686686</v>
      </c>
      <c r="G35" s="28">
        <v>151646094</v>
      </c>
      <c r="H35" s="28">
        <f t="shared" ref="H35:H42" si="6">E35-F35</f>
        <v>14207315</v>
      </c>
    </row>
    <row r="36" spans="1:8" s="22" customFormat="1" ht="24" customHeight="1" x14ac:dyDescent="0.25">
      <c r="A36" s="26"/>
      <c r="B36" s="30" t="s">
        <v>38</v>
      </c>
      <c r="C36" s="28">
        <v>235843967</v>
      </c>
      <c r="D36" s="28">
        <v>71237259</v>
      </c>
      <c r="E36" s="28">
        <f t="shared" si="1"/>
        <v>307081226</v>
      </c>
      <c r="F36" s="28">
        <v>267734258</v>
      </c>
      <c r="G36" s="28">
        <v>206386844</v>
      </c>
      <c r="H36" s="28">
        <f t="shared" si="6"/>
        <v>39346968</v>
      </c>
    </row>
    <row r="37" spans="1:8" s="22" customFormat="1" ht="12.75" customHeight="1" x14ac:dyDescent="0.25">
      <c r="A37" s="26"/>
      <c r="B37" s="27" t="s">
        <v>39</v>
      </c>
      <c r="C37" s="28">
        <v>47692205</v>
      </c>
      <c r="D37" s="28">
        <v>16484780</v>
      </c>
      <c r="E37" s="28">
        <f t="shared" si="1"/>
        <v>64176985</v>
      </c>
      <c r="F37" s="28">
        <v>60215865</v>
      </c>
      <c r="G37" s="28">
        <v>54308426</v>
      </c>
      <c r="H37" s="28">
        <f t="shared" si="6"/>
        <v>3961120</v>
      </c>
    </row>
    <row r="38" spans="1:8" s="22" customFormat="1" ht="24" customHeight="1" x14ac:dyDescent="0.25">
      <c r="A38" s="26"/>
      <c r="B38" s="30" t="s">
        <v>40</v>
      </c>
      <c r="C38" s="28">
        <v>117202616</v>
      </c>
      <c r="D38" s="28">
        <v>49992866</v>
      </c>
      <c r="E38" s="28">
        <f t="shared" si="1"/>
        <v>167195482</v>
      </c>
      <c r="F38" s="28">
        <v>118316133</v>
      </c>
      <c r="G38" s="28">
        <v>76567379</v>
      </c>
      <c r="H38" s="28">
        <f t="shared" si="6"/>
        <v>48879349</v>
      </c>
    </row>
    <row r="39" spans="1:8" s="22" customFormat="1" ht="12.75" customHeight="1" x14ac:dyDescent="0.25">
      <c r="A39" s="26"/>
      <c r="B39" s="27" t="s">
        <v>41</v>
      </c>
      <c r="C39" s="28">
        <v>21124262</v>
      </c>
      <c r="D39" s="28">
        <v>18699146</v>
      </c>
      <c r="E39" s="28">
        <f t="shared" si="1"/>
        <v>39823408</v>
      </c>
      <c r="F39" s="28">
        <v>39252846</v>
      </c>
      <c r="G39" s="28">
        <v>39174857</v>
      </c>
      <c r="H39" s="28">
        <f t="shared" si="6"/>
        <v>570562</v>
      </c>
    </row>
    <row r="40" spans="1:8" s="22" customFormat="1" ht="12.75" customHeight="1" x14ac:dyDescent="0.25">
      <c r="A40" s="26"/>
      <c r="B40" s="27" t="s">
        <v>42</v>
      </c>
      <c r="C40" s="28">
        <v>73574514</v>
      </c>
      <c r="D40" s="28">
        <v>-5963414</v>
      </c>
      <c r="E40" s="28">
        <f t="shared" si="1"/>
        <v>67611100</v>
      </c>
      <c r="F40" s="28">
        <v>52778676</v>
      </c>
      <c r="G40" s="28">
        <v>51306852</v>
      </c>
      <c r="H40" s="28">
        <f t="shared" si="6"/>
        <v>14832424</v>
      </c>
    </row>
    <row r="41" spans="1:8" s="22" customFormat="1" ht="12.75" customHeight="1" x14ac:dyDescent="0.25">
      <c r="A41" s="26"/>
      <c r="B41" s="27" t="s">
        <v>43</v>
      </c>
      <c r="C41" s="28">
        <v>81162066</v>
      </c>
      <c r="D41" s="28">
        <v>295198137</v>
      </c>
      <c r="E41" s="28">
        <f t="shared" si="1"/>
        <v>376360203</v>
      </c>
      <c r="F41" s="28">
        <v>345063132</v>
      </c>
      <c r="G41" s="28">
        <v>339849212</v>
      </c>
      <c r="H41" s="28">
        <f t="shared" si="6"/>
        <v>31297071</v>
      </c>
    </row>
    <row r="42" spans="1:8" s="22" customFormat="1" ht="12.75" customHeight="1" x14ac:dyDescent="0.25">
      <c r="A42" s="26"/>
      <c r="B42" s="27" t="s">
        <v>44</v>
      </c>
      <c r="C42" s="28">
        <v>715899352</v>
      </c>
      <c r="D42" s="28">
        <v>79077576</v>
      </c>
      <c r="E42" s="28">
        <f t="shared" si="1"/>
        <v>794976928</v>
      </c>
      <c r="F42" s="28">
        <v>700776422</v>
      </c>
      <c r="G42" s="28">
        <v>534146463</v>
      </c>
      <c r="H42" s="28">
        <f t="shared" si="6"/>
        <v>94200506</v>
      </c>
    </row>
    <row r="43" spans="1:8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customHeight="1" x14ac:dyDescent="0.25">
      <c r="A44" s="31" t="s">
        <v>45</v>
      </c>
      <c r="B44" s="31"/>
      <c r="C44" s="24">
        <f>SUM(C45:C53)</f>
        <v>3586457820</v>
      </c>
      <c r="D44" s="24">
        <f t="shared" ref="D44:G44" si="7">SUM(D45:D53)</f>
        <v>-496170251</v>
      </c>
      <c r="E44" s="24">
        <f t="shared" si="7"/>
        <v>3090287569</v>
      </c>
      <c r="F44" s="24">
        <f t="shared" si="7"/>
        <v>2881635680</v>
      </c>
      <c r="G44" s="24">
        <f t="shared" si="7"/>
        <v>2808450611</v>
      </c>
      <c r="H44" s="24">
        <f>E44-F44</f>
        <v>208651889</v>
      </c>
    </row>
    <row r="45" spans="1:8" s="26" customFormat="1" ht="12" customHeight="1" x14ac:dyDescent="0.25">
      <c r="A45" s="27"/>
      <c r="B45" s="27" t="s">
        <v>46</v>
      </c>
      <c r="C45" s="28">
        <v>212032203</v>
      </c>
      <c r="D45" s="28">
        <v>-174749127</v>
      </c>
      <c r="E45" s="28">
        <f t="shared" si="1"/>
        <v>37283076</v>
      </c>
      <c r="F45" s="28">
        <v>1432444</v>
      </c>
      <c r="G45" s="28">
        <v>1432444</v>
      </c>
      <c r="H45" s="28">
        <f>E45-F45</f>
        <v>35850632</v>
      </c>
    </row>
    <row r="46" spans="1:8" s="22" customFormat="1" ht="12.75" customHeight="1" x14ac:dyDescent="0.25">
      <c r="A46" s="26"/>
      <c r="B46" s="27" t="s">
        <v>47</v>
      </c>
      <c r="C46" s="28">
        <v>39323535</v>
      </c>
      <c r="D46" s="28">
        <v>242402977</v>
      </c>
      <c r="E46" s="28">
        <f t="shared" si="1"/>
        <v>281726512</v>
      </c>
      <c r="F46" s="28">
        <v>281287619</v>
      </c>
      <c r="G46" s="28">
        <v>279597528</v>
      </c>
      <c r="H46" s="28">
        <f t="shared" ref="H46:H50" si="8">E46-F46</f>
        <v>438893</v>
      </c>
    </row>
    <row r="47" spans="1:8" s="22" customFormat="1" ht="12.75" customHeight="1" x14ac:dyDescent="0.25">
      <c r="A47" s="26"/>
      <c r="B47" s="27" t="s">
        <v>48</v>
      </c>
      <c r="C47" s="28">
        <v>448580300</v>
      </c>
      <c r="D47" s="28">
        <v>29238634</v>
      </c>
      <c r="E47" s="28">
        <f t="shared" si="1"/>
        <v>477818934</v>
      </c>
      <c r="F47" s="28">
        <v>402000275</v>
      </c>
      <c r="G47" s="28">
        <v>401761450</v>
      </c>
      <c r="H47" s="28">
        <f t="shared" si="8"/>
        <v>75818659</v>
      </c>
    </row>
    <row r="48" spans="1:8" s="22" customFormat="1" ht="12.75" customHeight="1" x14ac:dyDescent="0.25">
      <c r="A48" s="26"/>
      <c r="B48" s="27" t="s">
        <v>49</v>
      </c>
      <c r="C48" s="28">
        <v>1252946419</v>
      </c>
      <c r="D48" s="28">
        <v>-402683647</v>
      </c>
      <c r="E48" s="28">
        <f t="shared" si="1"/>
        <v>850262772</v>
      </c>
      <c r="F48" s="28">
        <v>754605298</v>
      </c>
      <c r="G48" s="28">
        <v>683390233</v>
      </c>
      <c r="H48" s="28">
        <f t="shared" si="8"/>
        <v>95657474</v>
      </c>
    </row>
    <row r="49" spans="1:8" s="22" customFormat="1" ht="12.75" customHeight="1" x14ac:dyDescent="0.25">
      <c r="A49" s="26"/>
      <c r="B49" s="27" t="s">
        <v>50</v>
      </c>
      <c r="C49" s="28">
        <v>1619498914</v>
      </c>
      <c r="D49" s="28">
        <v>-219218324</v>
      </c>
      <c r="E49" s="28">
        <f t="shared" si="1"/>
        <v>1400280590</v>
      </c>
      <c r="F49" s="28">
        <v>1400101424</v>
      </c>
      <c r="G49" s="28">
        <v>1400101424</v>
      </c>
      <c r="H49" s="28">
        <f t="shared" si="8"/>
        <v>179166</v>
      </c>
    </row>
    <row r="50" spans="1:8" s="22" customFormat="1" ht="12.75" customHeight="1" x14ac:dyDescent="0.25">
      <c r="A50" s="26"/>
      <c r="B50" s="27" t="s">
        <v>51</v>
      </c>
      <c r="C50" s="28">
        <v>14076449</v>
      </c>
      <c r="D50" s="28">
        <v>28839236</v>
      </c>
      <c r="E50" s="28">
        <f t="shared" si="1"/>
        <v>42915685</v>
      </c>
      <c r="F50" s="28">
        <v>42208620</v>
      </c>
      <c r="G50" s="28">
        <v>42167532</v>
      </c>
      <c r="H50" s="28">
        <f t="shared" si="8"/>
        <v>707065</v>
      </c>
    </row>
    <row r="51" spans="1:8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customHeight="1" x14ac:dyDescent="0.25">
      <c r="A55" s="23" t="s">
        <v>55</v>
      </c>
      <c r="B55" s="23"/>
      <c r="C55" s="24">
        <f>SUM(C56:C64)</f>
        <v>378490742</v>
      </c>
      <c r="D55" s="24">
        <f>SUM(D56:D64)</f>
        <v>24243978</v>
      </c>
      <c r="E55" s="24">
        <f>SUM(E56:E64)</f>
        <v>402734720</v>
      </c>
      <c r="F55" s="24">
        <f>SUM(F56:F64)</f>
        <v>284044439</v>
      </c>
      <c r="G55" s="24">
        <f>SUM(G56:G64)</f>
        <v>247966155</v>
      </c>
      <c r="H55" s="24">
        <f>E55-F55</f>
        <v>118690281</v>
      </c>
    </row>
    <row r="56" spans="1:8" s="22" customFormat="1" ht="12.75" customHeight="1" x14ac:dyDescent="0.25">
      <c r="A56" s="26"/>
      <c r="B56" s="27" t="s">
        <v>56</v>
      </c>
      <c r="C56" s="28">
        <v>133844078</v>
      </c>
      <c r="D56" s="28">
        <v>47222017</v>
      </c>
      <c r="E56" s="28">
        <f t="shared" si="1"/>
        <v>181066095</v>
      </c>
      <c r="F56" s="28">
        <v>174610908</v>
      </c>
      <c r="G56" s="28">
        <v>157484908</v>
      </c>
      <c r="H56" s="28">
        <f>E56-F56</f>
        <v>6455187</v>
      </c>
    </row>
    <row r="57" spans="1:8" s="22" customFormat="1" ht="12.75" customHeight="1" x14ac:dyDescent="0.25">
      <c r="A57" s="26"/>
      <c r="B57" s="27" t="s">
        <v>57</v>
      </c>
      <c r="C57" s="28">
        <v>365400</v>
      </c>
      <c r="D57" s="28">
        <v>4382715</v>
      </c>
      <c r="E57" s="28">
        <f t="shared" si="1"/>
        <v>4748115</v>
      </c>
      <c r="F57" s="28">
        <v>4539599</v>
      </c>
      <c r="G57" s="28">
        <v>1094649</v>
      </c>
      <c r="H57" s="28">
        <f t="shared" ref="H57:H64" si="9">E57-F57</f>
        <v>208516</v>
      </c>
    </row>
    <row r="58" spans="1:8" s="22" customFormat="1" ht="12.75" customHeight="1" x14ac:dyDescent="0.25">
      <c r="A58" s="26"/>
      <c r="B58" s="27" t="s">
        <v>58</v>
      </c>
      <c r="C58" s="28">
        <v>207740</v>
      </c>
      <c r="D58" s="28">
        <v>837850</v>
      </c>
      <c r="E58" s="28">
        <f t="shared" si="1"/>
        <v>1045590</v>
      </c>
      <c r="F58" s="28">
        <v>1038785</v>
      </c>
      <c r="G58" s="28">
        <v>1038785</v>
      </c>
      <c r="H58" s="28">
        <f t="shared" si="9"/>
        <v>6805</v>
      </c>
    </row>
    <row r="59" spans="1:8" s="22" customFormat="1" ht="12.75" customHeight="1" x14ac:dyDescent="0.25">
      <c r="A59" s="26"/>
      <c r="B59" s="27" t="s">
        <v>59</v>
      </c>
      <c r="C59" s="28">
        <v>1104357</v>
      </c>
      <c r="D59" s="28">
        <v>34378949</v>
      </c>
      <c r="E59" s="28">
        <f t="shared" si="1"/>
        <v>35483306</v>
      </c>
      <c r="F59" s="28">
        <v>32474557</v>
      </c>
      <c r="G59" s="28">
        <v>23839266</v>
      </c>
      <c r="H59" s="28">
        <f t="shared" si="9"/>
        <v>3008749</v>
      </c>
    </row>
    <row r="60" spans="1:8" s="22" customFormat="1" ht="12.75" customHeight="1" x14ac:dyDescent="0.25">
      <c r="A60" s="26"/>
      <c r="B60" s="27" t="s">
        <v>60</v>
      </c>
      <c r="C60" s="28">
        <v>1126007</v>
      </c>
      <c r="D60" s="28">
        <v>-198733</v>
      </c>
      <c r="E60" s="28">
        <f t="shared" si="1"/>
        <v>927274</v>
      </c>
      <c r="F60" s="28">
        <v>927274</v>
      </c>
      <c r="G60" s="28">
        <v>927274</v>
      </c>
      <c r="H60" s="28">
        <f t="shared" si="9"/>
        <v>0</v>
      </c>
    </row>
    <row r="61" spans="1:8" s="22" customFormat="1" ht="12.75" customHeight="1" x14ac:dyDescent="0.25">
      <c r="A61" s="26"/>
      <c r="B61" s="27" t="s">
        <v>61</v>
      </c>
      <c r="C61" s="28">
        <v>82689816</v>
      </c>
      <c r="D61" s="28">
        <v>-19135376</v>
      </c>
      <c r="E61" s="28">
        <f t="shared" si="1"/>
        <v>63554440</v>
      </c>
      <c r="F61" s="28">
        <v>62857857</v>
      </c>
      <c r="G61" s="28">
        <v>56782474</v>
      </c>
      <c r="H61" s="28">
        <f t="shared" si="9"/>
        <v>696583</v>
      </c>
    </row>
    <row r="62" spans="1:8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customHeight="1" x14ac:dyDescent="0.25">
      <c r="A63" s="26"/>
      <c r="B63" s="27" t="s">
        <v>63</v>
      </c>
      <c r="C63" s="28">
        <v>158052844</v>
      </c>
      <c r="D63" s="28">
        <v>-50809669</v>
      </c>
      <c r="E63" s="28">
        <f t="shared" si="1"/>
        <v>107243175</v>
      </c>
      <c r="F63" s="28">
        <v>0</v>
      </c>
      <c r="G63" s="28">
        <v>0</v>
      </c>
      <c r="H63" s="28">
        <f t="shared" si="9"/>
        <v>107243175</v>
      </c>
    </row>
    <row r="64" spans="1:8" s="22" customFormat="1" ht="12.75" customHeight="1" x14ac:dyDescent="0.25">
      <c r="A64" s="26"/>
      <c r="B64" s="27" t="s">
        <v>64</v>
      </c>
      <c r="C64" s="28">
        <v>1100500</v>
      </c>
      <c r="D64" s="28">
        <v>7566225</v>
      </c>
      <c r="E64" s="28">
        <f t="shared" si="1"/>
        <v>8666725</v>
      </c>
      <c r="F64" s="28">
        <v>7595459</v>
      </c>
      <c r="G64" s="28">
        <v>6798799</v>
      </c>
      <c r="H64" s="28">
        <f t="shared" si="9"/>
        <v>1071266</v>
      </c>
    </row>
    <row r="65" spans="1:9" ht="3.75" customHeight="1" x14ac:dyDescent="0.25">
      <c r="I65" s="32"/>
    </row>
    <row r="66" spans="1:9" s="25" customFormat="1" ht="14.25" customHeight="1" x14ac:dyDescent="0.25">
      <c r="A66" s="23" t="s">
        <v>65</v>
      </c>
      <c r="B66" s="23"/>
      <c r="C66" s="24">
        <f>SUM(C67:C69)</f>
        <v>2941518057</v>
      </c>
      <c r="D66" s="24">
        <f t="shared" ref="D66:G66" si="10">SUM(D67:D69)</f>
        <v>-905115450</v>
      </c>
      <c r="E66" s="24">
        <f t="shared" si="10"/>
        <v>2036402607</v>
      </c>
      <c r="F66" s="24">
        <f t="shared" si="10"/>
        <v>1945708820</v>
      </c>
      <c r="G66" s="24">
        <f t="shared" si="10"/>
        <v>1572173122</v>
      </c>
      <c r="H66" s="24">
        <f>E66-F66</f>
        <v>90693787</v>
      </c>
    </row>
    <row r="67" spans="1:9" s="22" customFormat="1" ht="12.75" customHeight="1" x14ac:dyDescent="0.25">
      <c r="A67" s="26"/>
      <c r="B67" s="27" t="s">
        <v>66</v>
      </c>
      <c r="C67" s="28">
        <v>2726541121</v>
      </c>
      <c r="D67" s="28">
        <v>-885212704</v>
      </c>
      <c r="E67" s="28">
        <f t="shared" si="1"/>
        <v>1841328417</v>
      </c>
      <c r="F67" s="28">
        <v>1788907251</v>
      </c>
      <c r="G67" s="28">
        <v>1448773569</v>
      </c>
      <c r="H67" s="28">
        <f>E67-F67</f>
        <v>52421166</v>
      </c>
    </row>
    <row r="68" spans="1:9" s="22" customFormat="1" ht="12.75" customHeight="1" x14ac:dyDescent="0.25">
      <c r="A68" s="26"/>
      <c r="B68" s="27" t="s">
        <v>67</v>
      </c>
      <c r="C68" s="28">
        <v>214976936</v>
      </c>
      <c r="D68" s="28">
        <v>-19902746</v>
      </c>
      <c r="E68" s="28">
        <f t="shared" si="1"/>
        <v>195074190</v>
      </c>
      <c r="F68" s="28">
        <v>156801569</v>
      </c>
      <c r="G68" s="28">
        <v>123399553</v>
      </c>
      <c r="H68" s="28">
        <f t="shared" ref="H68:H69" si="11">E68-F68</f>
        <v>38272621</v>
      </c>
    </row>
    <row r="69" spans="1:9" s="22" customFormat="1" ht="12.75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2619093560</v>
      </c>
      <c r="D71" s="24">
        <f t="shared" si="12"/>
        <v>3951475907</v>
      </c>
      <c r="E71" s="24">
        <f t="shared" si="12"/>
        <v>6570569467</v>
      </c>
      <c r="F71" s="24">
        <f t="shared" si="12"/>
        <v>2147638695</v>
      </c>
      <c r="G71" s="24">
        <f t="shared" si="12"/>
        <v>2147638695</v>
      </c>
      <c r="H71" s="24">
        <f>E71-F71</f>
        <v>4422930772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1573284744</v>
      </c>
      <c r="D76" s="28">
        <v>574402180</v>
      </c>
      <c r="E76" s="28">
        <f t="shared" si="1"/>
        <v>2147686924</v>
      </c>
      <c r="F76" s="28">
        <v>2147638695</v>
      </c>
      <c r="G76" s="28">
        <v>2147638695</v>
      </c>
      <c r="H76" s="28">
        <f t="shared" ref="H76:H78" si="13">E76-F76</f>
        <v>48229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1045808816</v>
      </c>
      <c r="D78" s="28">
        <v>3377073727</v>
      </c>
      <c r="E78" s="28">
        <f t="shared" si="1"/>
        <v>4422882543</v>
      </c>
      <c r="F78" s="28">
        <v>0</v>
      </c>
      <c r="G78" s="28">
        <v>0</v>
      </c>
      <c r="H78" s="28">
        <f t="shared" si="13"/>
        <v>4422882543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26201633380</v>
      </c>
      <c r="D80" s="24">
        <f>SUM(D81:D83)</f>
        <v>-64533200</v>
      </c>
      <c r="E80" s="24">
        <f>SUM(E81:E83)</f>
        <v>26137100180</v>
      </c>
      <c r="F80" s="24">
        <f>SUM(F81:F83)</f>
        <v>26137100180</v>
      </c>
      <c r="G80" s="24">
        <f>SUM(G81:G83)</f>
        <v>26135696721</v>
      </c>
      <c r="H80" s="24">
        <f>E80-F80</f>
        <v>0</v>
      </c>
    </row>
    <row r="81" spans="1:9" s="22" customFormat="1" ht="12.75" customHeight="1" x14ac:dyDescent="0.25">
      <c r="A81" s="26"/>
      <c r="B81" s="27" t="s">
        <v>78</v>
      </c>
      <c r="C81" s="28">
        <v>8333537680</v>
      </c>
      <c r="D81" s="28">
        <v>550028899</v>
      </c>
      <c r="E81" s="28">
        <f t="shared" si="1"/>
        <v>8883566579</v>
      </c>
      <c r="F81" s="28">
        <v>8883566579</v>
      </c>
      <c r="G81" s="28">
        <v>8882163120</v>
      </c>
      <c r="H81" s="28">
        <f>E81-F81</f>
        <v>0</v>
      </c>
    </row>
    <row r="82" spans="1:9" s="22" customFormat="1" ht="12.75" customHeight="1" x14ac:dyDescent="0.25">
      <c r="A82" s="26"/>
      <c r="B82" s="27" t="s">
        <v>79</v>
      </c>
      <c r="C82" s="28">
        <v>17868095700</v>
      </c>
      <c r="D82" s="28">
        <v>-614562099</v>
      </c>
      <c r="E82" s="28">
        <f t="shared" ref="E82:E92" si="14">C82+D82</f>
        <v>17253533601</v>
      </c>
      <c r="F82" s="28">
        <v>17253533601</v>
      </c>
      <c r="G82" s="28">
        <v>17253533601</v>
      </c>
      <c r="H82" s="28">
        <f t="shared" ref="H82:H83" si="15">E82-F82</f>
        <v>0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/>
      <c r="E83" s="28">
        <f t="shared" si="14"/>
        <v>0</v>
      </c>
      <c r="F83" s="28">
        <v>0</v>
      </c>
      <c r="G83" s="28">
        <v>0</v>
      </c>
      <c r="H83" s="28">
        <f t="shared" si="15"/>
        <v>0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1261664129</v>
      </c>
      <c r="D85" s="24">
        <f>SUM(D86:D92)</f>
        <v>170981595</v>
      </c>
      <c r="E85" s="24">
        <f t="shared" si="16"/>
        <v>1432645724</v>
      </c>
      <c r="F85" s="24">
        <f t="shared" si="16"/>
        <v>1426389452</v>
      </c>
      <c r="G85" s="24">
        <f t="shared" si="16"/>
        <v>1426128545</v>
      </c>
      <c r="H85" s="24">
        <f>E85-F85</f>
        <v>6256272</v>
      </c>
    </row>
    <row r="86" spans="1:9" s="25" customFormat="1" ht="14.25" customHeight="1" x14ac:dyDescent="0.25">
      <c r="A86" s="26"/>
      <c r="B86" s="27" t="s">
        <v>82</v>
      </c>
      <c r="C86" s="28">
        <v>242013061</v>
      </c>
      <c r="D86" s="28">
        <v>0</v>
      </c>
      <c r="E86" s="28">
        <f t="shared" si="14"/>
        <v>242013061</v>
      </c>
      <c r="F86" s="28">
        <v>242013061</v>
      </c>
      <c r="G86" s="28">
        <v>242013061</v>
      </c>
      <c r="H86" s="28">
        <f>E86-F86</f>
        <v>0</v>
      </c>
    </row>
    <row r="87" spans="1:9" s="25" customFormat="1" ht="14.25" customHeight="1" x14ac:dyDescent="0.25">
      <c r="A87" s="26"/>
      <c r="B87" s="27" t="s">
        <v>83</v>
      </c>
      <c r="C87" s="28">
        <v>947473879</v>
      </c>
      <c r="D87" s="28">
        <v>172240417</v>
      </c>
      <c r="E87" s="28">
        <f t="shared" si="14"/>
        <v>1119714296</v>
      </c>
      <c r="F87" s="28">
        <v>1119714296</v>
      </c>
      <c r="G87" s="28">
        <v>1119714296</v>
      </c>
      <c r="H87" s="28">
        <f t="shared" ref="H87:H92" si="17">E87-F87</f>
        <v>0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16759279</v>
      </c>
      <c r="D89" s="28">
        <v>30634090</v>
      </c>
      <c r="E89" s="28">
        <f t="shared" si="14"/>
        <v>47393369</v>
      </c>
      <c r="F89" s="28">
        <v>47393369</v>
      </c>
      <c r="G89" s="28">
        <v>47393369</v>
      </c>
      <c r="H89" s="28">
        <f t="shared" si="17"/>
        <v>0</v>
      </c>
    </row>
    <row r="90" spans="1:9" s="25" customFormat="1" ht="14.25" customHeight="1" x14ac:dyDescent="0.25">
      <c r="A90" s="26"/>
      <c r="B90" s="27" t="s">
        <v>86</v>
      </c>
      <c r="C90" s="28">
        <v>34238190</v>
      </c>
      <c r="D90" s="28">
        <v>-18390809</v>
      </c>
      <c r="E90" s="28">
        <f t="shared" si="14"/>
        <v>15847381</v>
      </c>
      <c r="F90" s="28">
        <v>15847381</v>
      </c>
      <c r="G90" s="28">
        <v>15847381</v>
      </c>
      <c r="H90" s="28">
        <f t="shared" si="17"/>
        <v>0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21179720</v>
      </c>
      <c r="D92" s="28">
        <v>-13502103</v>
      </c>
      <c r="E92" s="28">
        <f t="shared" si="14"/>
        <v>7677617</v>
      </c>
      <c r="F92" s="28">
        <v>1421345</v>
      </c>
      <c r="G92" s="28">
        <v>1160438</v>
      </c>
      <c r="H92" s="28">
        <f t="shared" si="17"/>
        <v>6256272</v>
      </c>
    </row>
    <row r="93" spans="1:9" s="32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34" t="s">
        <v>89</v>
      </c>
      <c r="B94" s="34"/>
      <c r="C94" s="35"/>
      <c r="D94" s="35"/>
      <c r="E94" s="35"/>
      <c r="F94" s="35"/>
      <c r="G94" s="35"/>
      <c r="H94" s="35"/>
    </row>
    <row r="96" spans="1:9" x14ac:dyDescent="0.25">
      <c r="C96" s="36"/>
      <c r="D96" s="36"/>
      <c r="E96" s="36"/>
      <c r="F96" s="36"/>
      <c r="G96" s="36"/>
      <c r="H96" s="37"/>
    </row>
    <row r="97" spans="3:7" x14ac:dyDescent="0.25">
      <c r="C97" s="36"/>
      <c r="D97" s="36"/>
      <c r="E97" s="36"/>
      <c r="F97" s="36"/>
      <c r="G97" s="36"/>
    </row>
    <row r="98" spans="3:7" x14ac:dyDescent="0.25">
      <c r="C98" s="36"/>
      <c r="D98" s="36"/>
      <c r="E98" s="36"/>
      <c r="F98" s="36"/>
      <c r="G98" s="36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2023-03-10T17:17:59Z</dcterms:created>
  <dcterms:modified xsi:type="dcterms:W3CDTF">2023-03-10T17:17:59Z</dcterms:modified>
</cp:coreProperties>
</file>