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38E86A4-58D4-4FD4-8E46-F8B3F88EDAAE}" xr6:coauthVersionLast="47" xr6:coauthVersionMax="47" xr10:uidLastSave="{00000000-0000-0000-0000-000000000000}"/>
  <bookViews>
    <workbookView xWindow="-120" yWindow="-120" windowWidth="20730" windowHeight="11160" xr2:uid="{B109A3D1-64DE-4EE1-9775-CB42085BB210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E44" i="1" s="1"/>
  <c r="D45" i="1"/>
  <c r="C45" i="1"/>
  <c r="H44" i="1"/>
  <c r="G44" i="1"/>
  <c r="F44" i="1"/>
  <c r="D44" i="1"/>
  <c r="E42" i="1"/>
  <c r="H41" i="1"/>
  <c r="G41" i="1"/>
  <c r="F41" i="1"/>
  <c r="E41" i="1"/>
  <c r="E38" i="1" s="1"/>
  <c r="D41" i="1"/>
  <c r="C41" i="1"/>
  <c r="C38" i="1" s="1"/>
  <c r="H40" i="1"/>
  <c r="E40" i="1"/>
  <c r="E39" i="1"/>
  <c r="H38" i="1"/>
  <c r="G38" i="1"/>
  <c r="F38" i="1"/>
  <c r="D38" i="1"/>
  <c r="G37" i="1"/>
  <c r="F37" i="1"/>
  <c r="D37" i="1"/>
  <c r="G36" i="1"/>
  <c r="F36" i="1"/>
  <c r="D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0" i="1"/>
  <c r="G30" i="1"/>
  <c r="F30" i="1"/>
  <c r="E30" i="1"/>
  <c r="D30" i="1"/>
  <c r="C30" i="1"/>
  <c r="G29" i="1"/>
  <c r="G47" i="1" s="1"/>
  <c r="F29" i="1"/>
  <c r="F47" i="1" s="1"/>
  <c r="D29" i="1"/>
  <c r="D47" i="1" s="1"/>
  <c r="G21" i="1"/>
  <c r="F21" i="1"/>
  <c r="D21" i="1"/>
  <c r="H19" i="1"/>
  <c r="E19" i="1"/>
  <c r="H18" i="1"/>
  <c r="E18" i="1"/>
  <c r="C18" i="1"/>
  <c r="C37" i="1" s="1"/>
  <c r="E17" i="1"/>
  <c r="C17" i="1"/>
  <c r="C36" i="1" s="1"/>
  <c r="H16" i="1"/>
  <c r="E16" i="1"/>
  <c r="H15" i="1"/>
  <c r="E15" i="1"/>
  <c r="H14" i="1"/>
  <c r="E14" i="1"/>
  <c r="H13" i="1"/>
  <c r="E13" i="1"/>
  <c r="E21" i="1" s="1"/>
  <c r="H12" i="1"/>
  <c r="E12" i="1"/>
  <c r="H10" i="1"/>
  <c r="E10" i="1"/>
  <c r="H36" i="1" l="1"/>
  <c r="H29" i="1" s="1"/>
  <c r="C29" i="1"/>
  <c r="C47" i="1" s="1"/>
  <c r="E36" i="1"/>
  <c r="H37" i="1"/>
  <c r="E37" i="1"/>
  <c r="H47" i="1"/>
  <c r="H17" i="1"/>
  <c r="C21" i="1"/>
  <c r="H21" i="1" s="1"/>
  <c r="E29" i="1" l="1"/>
  <c r="E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<sst xmlns="http://schemas.openxmlformats.org/spreadsheetml/2006/main" count="56" uniqueCount="32">
  <si>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</si>
  <si>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EJECUTIVO</t>
  </si>
  <si>
    <t>ESTADO ANALÍTICO DE INGRESOS POR RUBROS</t>
  </si>
  <si>
    <t>DEL 1 DE ENERO AL 31 DE DICIEMBRE DE 2022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</si>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</sst>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0" fontId="11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165" fontId="12" fillId="4" borderId="11" xfId="2" applyNumberFormat="1" applyFont="1" applyFill="1" applyBorder="1" applyAlignment="1">
      <alignment horizontal="right" vertical="center" wrapText="1"/>
    </xf>
    <xf numFmtId="165" fontId="12" fillId="4" borderId="12" xfId="2" applyNumberFormat="1" applyFont="1" applyFill="1" applyBorder="1" applyAlignment="1">
      <alignment horizontal="right" vertical="center" wrapText="1"/>
    </xf>
    <xf numFmtId="0" fontId="11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2" fillId="4" borderId="14" xfId="2" applyNumberFormat="1" applyFont="1" applyFill="1" applyBorder="1" applyAlignment="1">
      <alignment vertical="center" wrapText="1"/>
    </xf>
    <xf numFmtId="165" fontId="12" fillId="4" borderId="15" xfId="2" applyNumberFormat="1" applyFont="1" applyFill="1" applyBorder="1" applyAlignment="1">
      <alignment vertical="center" wrapText="1"/>
    </xf>
    <xf numFmtId="165" fontId="12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Alignment="1">
      <alignment vertical="top"/>
    </xf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1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165" fontId="9" fillId="5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  <xf numFmtId="164" fontId="3" fillId="0" borderId="0" xfId="2" applyNumberFormat="1"/>
    <xf numFmtId="165" fontId="3" fillId="0" borderId="0" xfId="2" applyNumberFormat="1"/>
    <xf numFmtId="0" fontId="11" fillId="0" borderId="0" xfId="2" applyFont="1"/>
    <xf numFmtId="0" fontId="18" fillId="0" borderId="0" xfId="0" applyFont="1"/>
    <xf numFmtId="0" fontId="7" fillId="0" borderId="0" xfId="2" applyFont="1"/>
    <xf numFmtId="0" fontId="19" fillId="0" borderId="0" xfId="0" applyFont="1"/>
    <xf numFmtId="0" fontId="11" fillId="0" borderId="0" xfId="2" applyFont="1" applyAlignment="1">
      <alignment horizontal="justify" vertical="top"/>
    </xf>
    <xf numFmtId="165" fontId="11" fillId="0" borderId="0" xfId="2" applyNumberFormat="1" applyFont="1" applyAlignment="1">
      <alignment vertical="top"/>
    </xf>
    <xf numFmtId="0" fontId="7" fillId="0" borderId="0" xfId="2" applyFont="1" applyAlignment="1">
      <alignment horizontal="justify"/>
    </xf>
  </cellXfs>
  <cellStyles count="3">
    <cellStyle name="Normal" xfId="0" builtinId="0"/>
    <cellStyle name="Normal 2 2 2" xfId="2" xr:uid="{F48DB16D-2C3F-448D-A144-0804312A7D33}"/>
    <cellStyle name="Normal 6 2 2 2 2 2 5 5" xfId="1" xr:uid="{C9413320-69D9-4A26-867B-44C17F6085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ED50-61C0-4EA1-B4BB-04048F7B26A8}">
  <dimension ref="A1:L65"/>
  <sheetViews>
    <sheetView showGridLines="0" tabSelected="1" workbookViewId="0">
      <selection activeCell="I7" sqref="I7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2" max="12" width="13.42578125" bestFit="1" customWidth="1"/>
  </cols>
  <sheetData>
    <row r="1" spans="1:12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2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2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2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2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2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2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2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2" s="3" customFormat="1" ht="2.25" customHeight="1" x14ac:dyDescent="0.2">
      <c r="I9" s="2"/>
    </row>
    <row r="10" spans="1:12" s="22" customFormat="1" ht="15" customHeight="1" x14ac:dyDescent="0.25">
      <c r="A10" s="17" t="s">
        <v>15</v>
      </c>
      <c r="B10" s="17"/>
      <c r="C10" s="18">
        <v>1638425389</v>
      </c>
      <c r="D10" s="19">
        <v>405315714</v>
      </c>
      <c r="E10" s="19">
        <f>SUM(C10:D10)</f>
        <v>2043741103</v>
      </c>
      <c r="F10" s="19">
        <v>2043741103</v>
      </c>
      <c r="G10" s="19">
        <v>2043741103</v>
      </c>
      <c r="H10" s="20">
        <f>SUM(G10-C10)</f>
        <v>405315714</v>
      </c>
      <c r="I10" s="21"/>
    </row>
    <row r="11" spans="1:12" s="22" customFormat="1" ht="15" customHeight="1" x14ac:dyDescent="0.25">
      <c r="A11" s="17" t="s">
        <v>16</v>
      </c>
      <c r="B11" s="23"/>
      <c r="C11" s="18">
        <v>0</v>
      </c>
      <c r="D11" s="19">
        <v>0</v>
      </c>
      <c r="E11" s="19">
        <v>0</v>
      </c>
      <c r="F11" s="19">
        <v>0</v>
      </c>
      <c r="G11" s="19">
        <v>0</v>
      </c>
      <c r="H11" s="20">
        <v>0</v>
      </c>
      <c r="I11" s="24"/>
    </row>
    <row r="12" spans="1:12" s="22" customFormat="1" ht="15" customHeight="1" x14ac:dyDescent="0.25">
      <c r="A12" s="17" t="s">
        <v>17</v>
      </c>
      <c r="B12" s="23"/>
      <c r="C12" s="18">
        <v>0</v>
      </c>
      <c r="D12" s="18">
        <v>0</v>
      </c>
      <c r="E12" s="19">
        <f>SUM(C12:D12)</f>
        <v>0</v>
      </c>
      <c r="F12" s="18">
        <v>0</v>
      </c>
      <c r="G12" s="18">
        <v>0</v>
      </c>
      <c r="H12" s="20">
        <f>SUM(G12-C12)</f>
        <v>0</v>
      </c>
      <c r="I12" s="21"/>
    </row>
    <row r="13" spans="1:12" s="22" customFormat="1" ht="15" customHeight="1" x14ac:dyDescent="0.25">
      <c r="A13" s="17" t="s">
        <v>18</v>
      </c>
      <c r="B13" s="23"/>
      <c r="C13" s="18">
        <v>1324818912</v>
      </c>
      <c r="D13" s="18">
        <v>577271398</v>
      </c>
      <c r="E13" s="19">
        <f>SUM(C13:D13)</f>
        <v>1902090310</v>
      </c>
      <c r="F13" s="18">
        <v>1902090310</v>
      </c>
      <c r="G13" s="18">
        <v>1902090310</v>
      </c>
      <c r="H13" s="20">
        <f>SUM(G13-C13)</f>
        <v>577271398</v>
      </c>
      <c r="I13" s="21"/>
      <c r="L13" s="19"/>
    </row>
    <row r="14" spans="1:12" s="22" customFormat="1" ht="15" customHeight="1" x14ac:dyDescent="0.25">
      <c r="A14" s="17" t="s">
        <v>19</v>
      </c>
      <c r="B14" s="23"/>
      <c r="C14" s="18">
        <v>150925000</v>
      </c>
      <c r="D14" s="19">
        <v>655222801</v>
      </c>
      <c r="E14" s="19">
        <f t="shared" ref="E14:E15" si="0">SUM(C14:D14)</f>
        <v>806147801</v>
      </c>
      <c r="F14" s="19">
        <v>806147801</v>
      </c>
      <c r="G14" s="19">
        <v>806147801</v>
      </c>
      <c r="H14" s="20">
        <f t="shared" ref="H14:H19" si="1">SUM(G14-C14)</f>
        <v>655222801</v>
      </c>
      <c r="I14" s="21"/>
      <c r="L14" s="19"/>
    </row>
    <row r="15" spans="1:12" s="22" customFormat="1" ht="15" customHeight="1" x14ac:dyDescent="0.25">
      <c r="A15" s="17" t="s">
        <v>20</v>
      </c>
      <c r="B15" s="23"/>
      <c r="C15" s="18">
        <v>1065225669</v>
      </c>
      <c r="D15" s="19">
        <v>185126907</v>
      </c>
      <c r="E15" s="19">
        <f t="shared" si="0"/>
        <v>1250352576</v>
      </c>
      <c r="F15" s="19">
        <v>1250352576</v>
      </c>
      <c r="G15" s="19">
        <v>1250352576</v>
      </c>
      <c r="H15" s="20">
        <f t="shared" si="1"/>
        <v>185126907</v>
      </c>
      <c r="I15" s="21"/>
      <c r="L15" s="19"/>
    </row>
    <row r="16" spans="1:12" s="22" customFormat="1" ht="30" customHeight="1" x14ac:dyDescent="0.25">
      <c r="A16" s="17" t="s">
        <v>21</v>
      </c>
      <c r="B16" s="23"/>
      <c r="C16" s="18">
        <v>135274476</v>
      </c>
      <c r="D16" s="18">
        <v>4769061</v>
      </c>
      <c r="E16" s="19">
        <f>SUM(C16:D16)</f>
        <v>140043537</v>
      </c>
      <c r="F16" s="18">
        <v>140043537</v>
      </c>
      <c r="G16" s="18">
        <v>140043537</v>
      </c>
      <c r="H16" s="20">
        <f t="shared" si="1"/>
        <v>4769061</v>
      </c>
      <c r="I16" s="21"/>
      <c r="L16" s="19"/>
    </row>
    <row r="17" spans="1:12" s="22" customFormat="1" ht="43.5" customHeight="1" x14ac:dyDescent="0.25">
      <c r="A17" s="17" t="s">
        <v>22</v>
      </c>
      <c r="B17" s="23"/>
      <c r="C17" s="19">
        <f>37418177964+435248644+53830139977+7429755+144796191</f>
        <v>91835792531</v>
      </c>
      <c r="D17" s="19">
        <v>8400680709</v>
      </c>
      <c r="E17" s="19">
        <f>SUM(C17:D17)</f>
        <v>100236473240</v>
      </c>
      <c r="F17" s="19">
        <v>100236473240</v>
      </c>
      <c r="G17" s="19">
        <v>100236473240</v>
      </c>
      <c r="H17" s="20">
        <f t="shared" si="1"/>
        <v>8400680709</v>
      </c>
      <c r="I17" s="21"/>
      <c r="L17" s="19"/>
    </row>
    <row r="18" spans="1:12" s="22" customFormat="1" ht="30" customHeight="1" x14ac:dyDescent="0.25">
      <c r="A18" s="17" t="s">
        <v>23</v>
      </c>
      <c r="B18" s="23"/>
      <c r="C18" s="19">
        <f>189843231+8235722688</f>
        <v>8425565919</v>
      </c>
      <c r="D18" s="19">
        <v>2387178088</v>
      </c>
      <c r="E18" s="19">
        <f>SUM(C18:D18)</f>
        <v>10812744007</v>
      </c>
      <c r="F18" s="19">
        <v>10812744007</v>
      </c>
      <c r="G18" s="19">
        <v>10812744007</v>
      </c>
      <c r="H18" s="20">
        <f t="shared" si="1"/>
        <v>2387178088</v>
      </c>
      <c r="I18" s="21"/>
      <c r="L18" s="19"/>
    </row>
    <row r="19" spans="1:12" s="22" customFormat="1" ht="15" customHeight="1" x14ac:dyDescent="0.25">
      <c r="A19" s="17" t="s">
        <v>24</v>
      </c>
      <c r="B19" s="23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</row>
    <row r="20" spans="1:12" s="3" customFormat="1" ht="2.25" customHeight="1" x14ac:dyDescent="0.2">
      <c r="A20" s="25"/>
      <c r="B20" s="25"/>
      <c r="C20" s="26"/>
      <c r="D20" s="26"/>
      <c r="E20" s="26"/>
      <c r="F20" s="26"/>
      <c r="G20" s="26"/>
      <c r="H20" s="26"/>
      <c r="I20" s="2"/>
    </row>
    <row r="21" spans="1:12" s="3" customFormat="1" ht="15.75" customHeight="1" x14ac:dyDescent="0.2">
      <c r="A21" s="27" t="s">
        <v>25</v>
      </c>
      <c r="B21" s="27"/>
      <c r="C21" s="28">
        <f>C10+C12+C13+C14+C15+C16+C17+C18</f>
        <v>104576027896</v>
      </c>
      <c r="D21" s="28">
        <f>D10+D12+D13+D14+D15+D16+D17+D18+D19</f>
        <v>12615564678</v>
      </c>
      <c r="E21" s="28">
        <f>E10+E12+E13+E14+E15+E16+E17+E18+E19</f>
        <v>117191592574</v>
      </c>
      <c r="F21" s="28">
        <f>F10+F12+F13+F14+F15+F16+F17+F18+F19</f>
        <v>117191592574</v>
      </c>
      <c r="G21" s="28">
        <f>G10+G12+G13+G14+G15+G16+G17+G18+G19</f>
        <v>117191592574</v>
      </c>
      <c r="H21" s="29">
        <f>SUM(G21-C21)</f>
        <v>12615564678</v>
      </c>
      <c r="I21" s="12"/>
    </row>
    <row r="22" spans="1:12" s="3" customFormat="1" ht="13.5" customHeight="1" x14ac:dyDescent="0.2">
      <c r="A22" s="30"/>
      <c r="B22" s="30"/>
      <c r="C22" s="31"/>
      <c r="D22" s="31"/>
      <c r="E22" s="31"/>
      <c r="F22" s="32" t="s">
        <v>26</v>
      </c>
      <c r="G22" s="33"/>
      <c r="H22" s="34"/>
      <c r="I22" s="12"/>
    </row>
    <row r="23" spans="1:12" s="3" customFormat="1" ht="14.25" x14ac:dyDescent="0.2">
      <c r="C23" s="35"/>
      <c r="D23" s="19"/>
      <c r="E23" s="19"/>
      <c r="G23" s="36"/>
      <c r="I23" s="37"/>
    </row>
    <row r="24" spans="1:12" s="3" customFormat="1" ht="14.25" x14ac:dyDescent="0.2">
      <c r="G24" s="36"/>
      <c r="I24" s="12"/>
    </row>
    <row r="25" spans="1:12" s="3" customFormat="1" ht="16.5" customHeight="1" x14ac:dyDescent="0.2">
      <c r="A25" s="38" t="s">
        <v>27</v>
      </c>
      <c r="B25" s="39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2" s="3" customFormat="1" ht="26.25" customHeight="1" x14ac:dyDescent="0.2">
      <c r="A26" s="40"/>
      <c r="B26" s="41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2" s="3" customFormat="1" ht="13.5" customHeight="1" x14ac:dyDescent="0.2">
      <c r="A27" s="42"/>
      <c r="B27" s="43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2" s="3" customFormat="1" ht="2.25" customHeight="1" x14ac:dyDescent="0.2">
      <c r="I28" s="2"/>
    </row>
    <row r="29" spans="1:12" s="22" customFormat="1" ht="30" customHeight="1" x14ac:dyDescent="0.25">
      <c r="A29" s="44" t="s">
        <v>28</v>
      </c>
      <c r="B29" s="45"/>
      <c r="C29" s="46">
        <f>SUM(C30:C37)</f>
        <v>104440753420</v>
      </c>
      <c r="D29" s="46">
        <f>SUM(D30:D37)</f>
        <v>12610795617</v>
      </c>
      <c r="E29" s="46">
        <f t="shared" ref="E29" si="2">SUM(E30:E37)</f>
        <v>117051549037</v>
      </c>
      <c r="F29" s="46">
        <f>SUM(F30:F37)</f>
        <v>117051549037</v>
      </c>
      <c r="G29" s="46">
        <f>SUM(G30:G37)</f>
        <v>117051549037</v>
      </c>
      <c r="H29" s="46">
        <f>SUM(H30:H37)</f>
        <v>12610795617</v>
      </c>
      <c r="I29" s="47"/>
    </row>
    <row r="30" spans="1:12" s="22" customFormat="1" ht="15" customHeight="1" x14ac:dyDescent="0.25">
      <c r="B30" s="48" t="s">
        <v>15</v>
      </c>
      <c r="C30" s="19">
        <f>C10</f>
        <v>1638425389</v>
      </c>
      <c r="D30" s="19">
        <f>D10</f>
        <v>405315714</v>
      </c>
      <c r="E30" s="19">
        <f>SUM(C30:D30)</f>
        <v>2043741103</v>
      </c>
      <c r="F30" s="19">
        <f>F10</f>
        <v>2043741103</v>
      </c>
      <c r="G30" s="19">
        <f>G10</f>
        <v>2043741103</v>
      </c>
      <c r="H30" s="19">
        <f>G30-C30</f>
        <v>405315714</v>
      </c>
      <c r="I30" s="47"/>
    </row>
    <row r="31" spans="1:12" s="22" customFormat="1" ht="15" customHeight="1" x14ac:dyDescent="0.25">
      <c r="B31" s="48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47"/>
    </row>
    <row r="32" spans="1:12" s="22" customFormat="1" ht="15" customHeight="1" x14ac:dyDescent="0.25">
      <c r="B32" s="48" t="s">
        <v>17</v>
      </c>
      <c r="C32" s="19">
        <f t="shared" ref="C32:G35" si="3">C12</f>
        <v>0</v>
      </c>
      <c r="D32" s="19">
        <f t="shared" si="3"/>
        <v>0</v>
      </c>
      <c r="E32" s="19">
        <f>SUM(C32:D32)</f>
        <v>0</v>
      </c>
      <c r="F32" s="19">
        <f t="shared" ref="F32:G35" si="4">F12</f>
        <v>0</v>
      </c>
      <c r="G32" s="19">
        <f t="shared" si="4"/>
        <v>0</v>
      </c>
      <c r="H32" s="19">
        <f>G32-C32</f>
        <v>0</v>
      </c>
      <c r="I32" s="47"/>
    </row>
    <row r="33" spans="1:9" s="22" customFormat="1" ht="15" customHeight="1" x14ac:dyDescent="0.25">
      <c r="B33" s="48" t="s">
        <v>18</v>
      </c>
      <c r="C33" s="19">
        <f t="shared" si="3"/>
        <v>1324818912</v>
      </c>
      <c r="D33" s="19">
        <f t="shared" si="3"/>
        <v>577271398</v>
      </c>
      <c r="E33" s="19">
        <f>SUM(C33:D33)</f>
        <v>1902090310</v>
      </c>
      <c r="F33" s="19">
        <f t="shared" si="4"/>
        <v>1902090310</v>
      </c>
      <c r="G33" s="19">
        <f t="shared" si="4"/>
        <v>1902090310</v>
      </c>
      <c r="H33" s="19">
        <f>G33-C33</f>
        <v>577271398</v>
      </c>
      <c r="I33" s="47"/>
    </row>
    <row r="34" spans="1:9" s="22" customFormat="1" ht="15" customHeight="1" x14ac:dyDescent="0.25">
      <c r="B34" s="48" t="s">
        <v>19</v>
      </c>
      <c r="C34" s="19">
        <f t="shared" si="3"/>
        <v>150925000</v>
      </c>
      <c r="D34" s="19">
        <f t="shared" si="3"/>
        <v>655222801</v>
      </c>
      <c r="E34" s="19">
        <f>C34+D34</f>
        <v>806147801</v>
      </c>
      <c r="F34" s="19">
        <f t="shared" si="3"/>
        <v>806147801</v>
      </c>
      <c r="G34" s="19">
        <f t="shared" si="3"/>
        <v>806147801</v>
      </c>
      <c r="H34" s="19">
        <f>G34-C34</f>
        <v>655222801</v>
      </c>
      <c r="I34" s="47"/>
    </row>
    <row r="35" spans="1:9" s="22" customFormat="1" ht="15" customHeight="1" x14ac:dyDescent="0.25">
      <c r="B35" s="48" t="s">
        <v>20</v>
      </c>
      <c r="C35" s="19">
        <f t="shared" si="3"/>
        <v>1065225669</v>
      </c>
      <c r="D35" s="19">
        <f t="shared" si="3"/>
        <v>185126907</v>
      </c>
      <c r="E35" s="19">
        <f>C35+D35</f>
        <v>1250352576</v>
      </c>
      <c r="F35" s="19">
        <f t="shared" si="4"/>
        <v>1250352576</v>
      </c>
      <c r="G35" s="19">
        <f t="shared" si="4"/>
        <v>1250352576</v>
      </c>
      <c r="H35" s="19">
        <f>G35-C35</f>
        <v>185126907</v>
      </c>
      <c r="I35" s="47"/>
    </row>
    <row r="36" spans="1:9" s="22" customFormat="1" ht="39.75" customHeight="1" x14ac:dyDescent="0.25">
      <c r="B36" s="48" t="s">
        <v>22</v>
      </c>
      <c r="C36" s="19">
        <f>C17</f>
        <v>91835792531</v>
      </c>
      <c r="D36" s="19">
        <f>D17</f>
        <v>8400680709</v>
      </c>
      <c r="E36" s="19">
        <f>SUM(C36:D36)</f>
        <v>100236473240</v>
      </c>
      <c r="F36" s="19">
        <f t="shared" ref="F36:G36" si="5">F17</f>
        <v>100236473240</v>
      </c>
      <c r="G36" s="19">
        <f t="shared" si="5"/>
        <v>100236473240</v>
      </c>
      <c r="H36" s="19">
        <f>SUM(G36-C36)</f>
        <v>8400680709</v>
      </c>
      <c r="I36" s="47"/>
    </row>
    <row r="37" spans="1:9" s="22" customFormat="1" ht="30" customHeight="1" x14ac:dyDescent="0.25">
      <c r="B37" s="48" t="s">
        <v>23</v>
      </c>
      <c r="C37" s="19">
        <f>C18</f>
        <v>8425565919</v>
      </c>
      <c r="D37" s="19">
        <f>D18</f>
        <v>2387178088</v>
      </c>
      <c r="E37" s="19">
        <f>SUM(C37:D37)</f>
        <v>10812744007</v>
      </c>
      <c r="F37" s="19">
        <f>F18</f>
        <v>10812744007</v>
      </c>
      <c r="G37" s="19">
        <f>G18</f>
        <v>10812744007</v>
      </c>
      <c r="H37" s="19">
        <f>G37-C37</f>
        <v>2387178088</v>
      </c>
      <c r="I37" s="47"/>
    </row>
    <row r="38" spans="1:9" s="22" customFormat="1" ht="52.5" customHeight="1" x14ac:dyDescent="0.25">
      <c r="A38" s="44" t="s">
        <v>29</v>
      </c>
      <c r="B38" s="45"/>
      <c r="C38" s="49">
        <f t="shared" ref="C38:H38" si="6">SUM(C39:C42)</f>
        <v>135274476</v>
      </c>
      <c r="D38" s="49">
        <f t="shared" si="6"/>
        <v>4769061</v>
      </c>
      <c r="E38" s="49">
        <f t="shared" si="6"/>
        <v>140043537</v>
      </c>
      <c r="F38" s="49">
        <f t="shared" si="6"/>
        <v>140043537</v>
      </c>
      <c r="G38" s="49">
        <f t="shared" si="6"/>
        <v>140043537</v>
      </c>
      <c r="H38" s="49">
        <f t="shared" si="6"/>
        <v>4769061</v>
      </c>
      <c r="I38" s="47"/>
    </row>
    <row r="39" spans="1:9" s="22" customFormat="1" ht="15" customHeight="1" x14ac:dyDescent="0.25">
      <c r="B39" s="48" t="s">
        <v>16</v>
      </c>
      <c r="C39" s="18">
        <v>0</v>
      </c>
      <c r="D39" s="18">
        <v>0</v>
      </c>
      <c r="E39" s="19">
        <f>SUM(C39:D39)</f>
        <v>0</v>
      </c>
      <c r="F39" s="18">
        <v>0</v>
      </c>
      <c r="G39" s="18">
        <v>0</v>
      </c>
      <c r="H39" s="18">
        <v>0</v>
      </c>
      <c r="I39" s="47"/>
    </row>
    <row r="40" spans="1:9" s="22" customFormat="1" ht="15" customHeight="1" x14ac:dyDescent="0.25">
      <c r="B40" s="48" t="s">
        <v>19</v>
      </c>
      <c r="C40" s="18">
        <v>0</v>
      </c>
      <c r="D40" s="19">
        <v>0</v>
      </c>
      <c r="E40" s="19">
        <f>SUM(C40:D40)</f>
        <v>0</v>
      </c>
      <c r="F40" s="19">
        <v>0</v>
      </c>
      <c r="G40" s="19">
        <v>0</v>
      </c>
      <c r="H40" s="19">
        <f>SUM(G40-C40)</f>
        <v>0</v>
      </c>
      <c r="I40" s="47"/>
    </row>
    <row r="41" spans="1:9" s="22" customFormat="1" ht="30" customHeight="1" x14ac:dyDescent="0.25">
      <c r="B41" s="48" t="s">
        <v>21</v>
      </c>
      <c r="C41" s="19">
        <f>C16</f>
        <v>135274476</v>
      </c>
      <c r="D41" s="19">
        <f>D16</f>
        <v>4769061</v>
      </c>
      <c r="E41" s="19">
        <f>SUM(C41:D41)</f>
        <v>140043537</v>
      </c>
      <c r="F41" s="19">
        <f>F16</f>
        <v>140043537</v>
      </c>
      <c r="G41" s="19">
        <f>G16</f>
        <v>140043537</v>
      </c>
      <c r="H41" s="19">
        <f>SUM(G41-C41)</f>
        <v>4769061</v>
      </c>
      <c r="I41" s="47"/>
    </row>
    <row r="42" spans="1:9" s="22" customFormat="1" ht="30" customHeight="1" x14ac:dyDescent="0.25">
      <c r="B42" s="48" t="s">
        <v>23</v>
      </c>
      <c r="C42" s="18">
        <v>0</v>
      </c>
      <c r="D42" s="18">
        <v>0</v>
      </c>
      <c r="E42" s="19">
        <f>SUM(C42:D42)</f>
        <v>0</v>
      </c>
      <c r="F42" s="18">
        <v>0</v>
      </c>
      <c r="G42" s="18">
        <v>0</v>
      </c>
      <c r="H42" s="18">
        <v>0</v>
      </c>
      <c r="I42" s="47"/>
    </row>
    <row r="43" spans="1:9" s="22" customFormat="1" ht="5.0999999999999996" customHeight="1" x14ac:dyDescent="0.25">
      <c r="A43" s="50"/>
      <c r="B43" s="50"/>
      <c r="C43" s="51"/>
      <c r="D43" s="51"/>
      <c r="E43" s="19"/>
      <c r="F43" s="52"/>
      <c r="G43" s="52"/>
      <c r="H43" s="52"/>
      <c r="I43" s="47"/>
    </row>
    <row r="44" spans="1:9" s="22" customFormat="1" ht="15" customHeight="1" x14ac:dyDescent="0.25">
      <c r="A44" s="44" t="s">
        <v>30</v>
      </c>
      <c r="B44" s="45"/>
      <c r="C44" s="46">
        <v>0</v>
      </c>
      <c r="D44" s="49">
        <f>D45</f>
        <v>0</v>
      </c>
      <c r="E44" s="49">
        <f>E45</f>
        <v>0</v>
      </c>
      <c r="F44" s="49">
        <f>F45</f>
        <v>0</v>
      </c>
      <c r="G44" s="49">
        <f>G45</f>
        <v>0</v>
      </c>
      <c r="H44" s="49">
        <f>H45</f>
        <v>0</v>
      </c>
      <c r="I44" s="47"/>
    </row>
    <row r="45" spans="1:9" s="22" customFormat="1" ht="15" customHeight="1" x14ac:dyDescent="0.25">
      <c r="B45" s="48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47"/>
    </row>
    <row r="46" spans="1:9" s="3" customFormat="1" ht="2.25" customHeight="1" x14ac:dyDescent="0.2">
      <c r="A46" s="53"/>
      <c r="B46" s="53"/>
      <c r="C46" s="54"/>
      <c r="D46" s="54"/>
      <c r="E46" s="54"/>
      <c r="F46" s="54"/>
      <c r="G46" s="54"/>
      <c r="H46" s="54"/>
      <c r="I46" s="2"/>
    </row>
    <row r="47" spans="1:9" s="3" customFormat="1" ht="15.75" customHeight="1" x14ac:dyDescent="0.2">
      <c r="A47" s="27" t="s">
        <v>25</v>
      </c>
      <c r="B47" s="27"/>
      <c r="C47" s="28">
        <f>C29+C38+C44</f>
        <v>104576027896</v>
      </c>
      <c r="D47" s="28">
        <f>D29+D38+D44</f>
        <v>12615564678</v>
      </c>
      <c r="E47" s="28">
        <f t="shared" ref="E47:G47" si="7">E29+E38+E44</f>
        <v>117191592574</v>
      </c>
      <c r="F47" s="28">
        <f t="shared" si="7"/>
        <v>117191592574</v>
      </c>
      <c r="G47" s="28">
        <f t="shared" si="7"/>
        <v>117191592574</v>
      </c>
      <c r="H47" s="29">
        <f>SUM(G47-C47)</f>
        <v>12615564678</v>
      </c>
      <c r="I47" s="2"/>
    </row>
    <row r="48" spans="1:9" s="3" customFormat="1" ht="13.5" customHeight="1" x14ac:dyDescent="0.2">
      <c r="A48" s="30"/>
      <c r="B48" s="30"/>
      <c r="C48" s="31"/>
      <c r="D48" s="31"/>
      <c r="E48" s="31"/>
      <c r="F48" s="32" t="s">
        <v>26</v>
      </c>
      <c r="G48" s="33"/>
      <c r="H48" s="34"/>
      <c r="I48" s="2"/>
    </row>
    <row r="49" spans="1:9" s="3" customFormat="1" ht="14.25" x14ac:dyDescent="0.2">
      <c r="A49" s="55"/>
      <c r="B49" s="55"/>
      <c r="C49" s="55"/>
      <c r="D49" s="55"/>
      <c r="E49" s="55"/>
      <c r="I49" s="2"/>
    </row>
    <row r="50" spans="1:9" s="3" customFormat="1" ht="14.25" x14ac:dyDescent="0.2">
      <c r="A50" s="56" t="s">
        <v>31</v>
      </c>
      <c r="B50" s="56"/>
      <c r="C50" s="56"/>
      <c r="D50" s="56"/>
      <c r="E50" s="56"/>
      <c r="F50" s="57"/>
      <c r="G50" s="57"/>
      <c r="H50" s="57"/>
      <c r="I50" s="58"/>
    </row>
    <row r="51" spans="1:9" x14ac:dyDescent="0.25">
      <c r="D51" s="59"/>
      <c r="G51" s="60"/>
    </row>
    <row r="52" spans="1:9" x14ac:dyDescent="0.25">
      <c r="C52" s="59"/>
      <c r="D52" s="59"/>
      <c r="E52" s="59"/>
      <c r="F52" s="59"/>
      <c r="G52" s="59"/>
    </row>
    <row r="57" spans="1:9" s="62" customFormat="1" ht="12" x14ac:dyDescent="0.2">
      <c r="A57" s="61"/>
      <c r="B57" s="50"/>
      <c r="C57" s="20"/>
      <c r="D57" s="20"/>
      <c r="E57" s="20"/>
      <c r="F57" s="20"/>
      <c r="G57" s="20"/>
      <c r="H57" s="61"/>
    </row>
    <row r="58" spans="1:9" s="64" customFormat="1" ht="12" x14ac:dyDescent="0.2">
      <c r="A58" s="63"/>
      <c r="B58" s="63"/>
      <c r="C58" s="19"/>
      <c r="D58" s="19"/>
      <c r="E58" s="19"/>
      <c r="F58" s="19"/>
      <c r="G58" s="19"/>
      <c r="H58" s="63"/>
    </row>
    <row r="59" spans="1:9" s="64" customFormat="1" ht="12" x14ac:dyDescent="0.2">
      <c r="A59" s="63"/>
      <c r="B59" s="63"/>
      <c r="C59" s="19"/>
      <c r="D59" s="19"/>
      <c r="E59" s="19"/>
      <c r="F59" s="19"/>
      <c r="G59" s="19"/>
      <c r="H59" s="63"/>
    </row>
    <row r="60" spans="1:9" s="64" customFormat="1" ht="12" x14ac:dyDescent="0.2">
      <c r="A60" s="63"/>
      <c r="B60" s="63"/>
      <c r="C60" s="19"/>
      <c r="D60" s="19"/>
      <c r="E60" s="19"/>
      <c r="F60" s="19"/>
      <c r="G60" s="19"/>
      <c r="H60" s="63"/>
    </row>
    <row r="61" spans="1:9" s="64" customFormat="1" ht="12" x14ac:dyDescent="0.2">
      <c r="A61" s="63"/>
      <c r="B61" s="63"/>
      <c r="C61" s="19"/>
      <c r="D61" s="19"/>
      <c r="E61" s="19"/>
      <c r="F61" s="19"/>
      <c r="G61" s="19"/>
      <c r="H61" s="63"/>
    </row>
    <row r="62" spans="1:9" s="64" customFormat="1" ht="12" x14ac:dyDescent="0.2">
      <c r="A62" s="63"/>
      <c r="B62" s="63"/>
      <c r="C62" s="19"/>
      <c r="D62" s="19"/>
      <c r="E62" s="19"/>
      <c r="F62" s="19"/>
      <c r="G62" s="19"/>
      <c r="H62" s="63"/>
    </row>
    <row r="63" spans="1:9" s="64" customFormat="1" ht="12" x14ac:dyDescent="0.2">
      <c r="A63" s="63"/>
      <c r="B63" s="63"/>
      <c r="C63" s="19"/>
      <c r="D63" s="19"/>
      <c r="E63" s="19"/>
      <c r="F63" s="19"/>
      <c r="G63" s="19"/>
      <c r="H63" s="63"/>
    </row>
    <row r="64" spans="1:9" s="64" customFormat="1" ht="25.5" customHeight="1" x14ac:dyDescent="0.2">
      <c r="A64" s="63"/>
      <c r="B64" s="65"/>
      <c r="C64" s="66"/>
      <c r="D64" s="66"/>
      <c r="E64" s="66"/>
      <c r="F64" s="66"/>
      <c r="G64" s="66"/>
      <c r="H64" s="63"/>
    </row>
    <row r="65" spans="1:8" s="64" customFormat="1" ht="12" x14ac:dyDescent="0.2">
      <c r="A65" s="63"/>
      <c r="B65" s="67"/>
      <c r="C65" s="19"/>
      <c r="D65" s="19"/>
      <c r="E65" s="19"/>
      <c r="F65" s="19"/>
      <c r="G65" s="19"/>
      <c r="H65" s="63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2023-03-10T17:17:58Z</dcterms:created>
  <dcterms:modified xsi:type="dcterms:W3CDTF">2023-03-10T17:17:58Z</dcterms:modified>
</cp:coreProperties>
</file>