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B27FC524-595B-434D-B1C7-0F64E290C5DE}" xr6:coauthVersionLast="40" xr6:coauthVersionMax="40" xr10:uidLastSave="{00000000-0000-0000-0000-000000000000}"/>
  <bookViews>
    <workbookView xWindow="0" yWindow="0" windowWidth="25200" windowHeight="11775" xr2:uid="{68FE0479-EE4C-4C8C-90FA-E3A35978D751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F71" i="1" s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103" i="1"/>
  <c r="G71" i="1"/>
  <c r="G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<sst xmlns="http://schemas.openxmlformats.org/spreadsheetml/2006/main" count="129" uniqueCount="126">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</sst>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7CE8B736-03AC-4742-92E4-C70F53D0D246}"/>
    <cellStyle name="Normal 17" xfId="3" xr:uid="{B40F20EF-6D14-4379-861A-6493A106F7E1}"/>
    <cellStyle name="Normal 2 2" xfId="2" xr:uid="{8D2436B6-CA9E-46D1-9D3C-717956F54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1315F26-7DA3-4B8C-9E2F-6EDC441282B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F8F96B1-7A99-4979-BFEE-75364161980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90D3-FA72-4F40-A249-69B4B215E1E6}">
  <sheetPr>
    <tabColor theme="0" tint="-0.14999847407452621"/>
    <pageSetUpPr fitToPage="1"/>
  </sheetPr>
  <dimension ref="A1:I122"/>
  <sheetViews>
    <sheetView showGridLines="0" tabSelected="1" zoomScale="93" zoomScaleNormal="93" workbookViewId="0">
      <selection sqref="A1:L99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433384358</v>
      </c>
      <c r="C11" s="21">
        <f>SUM(C12:C18)</f>
        <v>452530188</v>
      </c>
      <c r="D11" s="22"/>
      <c r="E11" s="20" t="s">
        <v>13</v>
      </c>
      <c r="F11" s="21">
        <f>SUM(F12:F20)</f>
        <v>288044620</v>
      </c>
      <c r="G11" s="21">
        <f>SUM(G12:G20)</f>
        <v>355703552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10723361</v>
      </c>
      <c r="G12" s="23">
        <v>12398651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9742748</v>
      </c>
      <c r="G13" s="23">
        <v>9819974</v>
      </c>
    </row>
    <row r="14" spans="1:9" s="17" customFormat="1" ht="12.75" x14ac:dyDescent="0.25">
      <c r="A14" s="17" t="s">
        <v>18</v>
      </c>
      <c r="B14" s="23">
        <v>132344576</v>
      </c>
      <c r="C14" s="23">
        <v>197284266</v>
      </c>
      <c r="D14" s="24"/>
      <c r="E14" s="17" t="s">
        <v>19</v>
      </c>
      <c r="F14" s="23">
        <v>8847555</v>
      </c>
      <c r="G14" s="23">
        <v>10926241</v>
      </c>
    </row>
    <row r="15" spans="1:9" s="17" customFormat="1" ht="12.75" x14ac:dyDescent="0.25">
      <c r="A15" s="17" t="s">
        <v>20</v>
      </c>
      <c r="B15" s="23">
        <v>173892425</v>
      </c>
      <c r="C15" s="23">
        <v>107210652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125360101</v>
      </c>
      <c r="C16" s="23">
        <v>145082314</v>
      </c>
      <c r="D16" s="24"/>
      <c r="E16" s="17" t="s">
        <v>23</v>
      </c>
      <c r="F16" s="23">
        <v>299452</v>
      </c>
      <c r="G16" s="23">
        <v>373369</v>
      </c>
    </row>
    <row r="17" spans="1:7" s="17" customFormat="1" ht="25.5" x14ac:dyDescent="0.25">
      <c r="A17" s="17" t="s">
        <v>24</v>
      </c>
      <c r="B17" s="23">
        <v>1764150</v>
      </c>
      <c r="C17" s="23">
        <v>1835344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23106</v>
      </c>
      <c r="C18" s="23">
        <v>1117612</v>
      </c>
      <c r="D18" s="24"/>
      <c r="E18" s="17" t="s">
        <v>27</v>
      </c>
      <c r="F18" s="23">
        <v>258323475</v>
      </c>
      <c r="G18" s="23">
        <v>320718176</v>
      </c>
    </row>
    <row r="19" spans="1:7" s="17" customFormat="1" ht="12.75" x14ac:dyDescent="0.25">
      <c r="A19" s="20" t="s">
        <v>28</v>
      </c>
      <c r="B19" s="21">
        <f>SUM(B20:B26)</f>
        <v>15361004</v>
      </c>
      <c r="C19" s="21">
        <f>SUM(C20:C26)</f>
        <v>10222942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108029</v>
      </c>
      <c r="G20" s="23">
        <v>1467141</v>
      </c>
    </row>
    <row r="21" spans="1:7" s="17" customFormat="1" ht="12.75" x14ac:dyDescent="0.25">
      <c r="A21" s="17" t="s">
        <v>32</v>
      </c>
      <c r="B21" s="23">
        <v>14303669</v>
      </c>
      <c r="C21" s="23">
        <v>6474756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119857</v>
      </c>
      <c r="C22" s="23">
        <v>1666719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5627</v>
      </c>
      <c r="C24" s="23">
        <v>33413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931851</v>
      </c>
      <c r="C25" s="23">
        <v>2048054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7680128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7680128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679510</v>
      </c>
      <c r="C38" s="23">
        <v>679510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785141</v>
      </c>
      <c r="G40" s="21">
        <f>SUM(G41:G43)</f>
        <v>266743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785141</v>
      </c>
      <c r="G41" s="23">
        <v>266743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2149601</v>
      </c>
      <c r="G44" s="21">
        <f>SUM(G45:G47)</f>
        <v>17772757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1831709</v>
      </c>
      <c r="G45" s="23">
        <v>1381388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317892</v>
      </c>
      <c r="G47" s="23">
        <v>16391369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457105000</v>
      </c>
      <c r="C49" s="21">
        <f>SUM(C11+C19+C27+C33+C39+C40+C43)</f>
        <v>463432640</v>
      </c>
      <c r="D49" s="24"/>
      <c r="E49" s="20" t="s">
        <v>87</v>
      </c>
      <c r="F49" s="21">
        <f>SUM(F44+F40+F33+F29+F28+F25+F21+F11)</f>
        <v>290979362</v>
      </c>
      <c r="G49" s="21">
        <f>SUM(G44+G40+G33+G29+G28+G25+G21+G11)</f>
        <v>373743052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55201479</v>
      </c>
      <c r="C53" s="21">
        <v>7534003</v>
      </c>
      <c r="D53" s="24"/>
      <c r="E53" s="20" t="s">
        <v>91</v>
      </c>
      <c r="F53" s="21">
        <v>1718363</v>
      </c>
      <c r="G53" s="21">
        <v>1959270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100683082</v>
      </c>
      <c r="C55" s="21">
        <v>103220645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2216104076</v>
      </c>
      <c r="C57" s="21">
        <v>2128356576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1278761477</v>
      </c>
      <c r="C59" s="21">
        <v>1055382823</v>
      </c>
      <c r="D59" s="24"/>
      <c r="E59" s="20" t="s">
        <v>97</v>
      </c>
      <c r="F59" s="21">
        <v>1600693595</v>
      </c>
      <c r="G59" s="21">
        <v>1781790724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118627819</v>
      </c>
      <c r="C61" s="21">
        <v>91774637</v>
      </c>
      <c r="D61" s="24"/>
      <c r="E61" s="20" t="s">
        <v>99</v>
      </c>
      <c r="F61" s="21">
        <v>22719</v>
      </c>
      <c r="G61" s="21">
        <v>22719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-74451662</v>
      </c>
      <c r="C63" s="21">
        <v>-9911240</v>
      </c>
      <c r="D63" s="22"/>
      <c r="E63" s="20" t="s">
        <v>101</v>
      </c>
      <c r="F63" s="21">
        <v>2409425</v>
      </c>
      <c r="G63" s="21">
        <v>2409425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463938270</v>
      </c>
      <c r="C65" s="21">
        <v>506309428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6046368</v>
      </c>
      <c r="C69" s="21">
        <v>0</v>
      </c>
      <c r="D69" s="24"/>
      <c r="E69" s="20" t="s">
        <v>105</v>
      </c>
      <c r="F69" s="21">
        <f>SUM(F63+F61+F59+F57+F55+F53)</f>
        <v>1604844102</v>
      </c>
      <c r="G69" s="21">
        <f>SUM(G63+G61+G59+G57+G55+G53)</f>
        <v>1786182138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4164910909</v>
      </c>
      <c r="C71" s="21">
        <f>SUM(C69+C65+C63+C61+C59+C57+C55+C53+C67)</f>
        <v>3882666872</v>
      </c>
      <c r="D71" s="24"/>
      <c r="E71" s="20" t="s">
        <v>107</v>
      </c>
      <c r="F71" s="21">
        <f>SUM(F69+F49)</f>
        <v>1895823464</v>
      </c>
      <c r="G71" s="21">
        <f>SUM(G69+G49)</f>
        <v>2159925190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73954377</v>
      </c>
      <c r="G75" s="35">
        <f>SUM(G77+G79+G81)</f>
        <v>45880730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73954377</v>
      </c>
      <c r="G79" s="21">
        <v>45880730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2652238068</v>
      </c>
      <c r="G83" s="35">
        <f>SUM(G85+G87+G89+G91+G93)</f>
        <v>2140293592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26265318</v>
      </c>
      <c r="G85" s="21">
        <v>-491708840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2272291290</v>
      </c>
      <c r="G87" s="21">
        <v>2278320972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353402028</v>
      </c>
      <c r="G89" s="21">
        <v>353402028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279432</v>
      </c>
      <c r="G93" s="21">
        <v>279432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2726192445</v>
      </c>
      <c r="G101" s="21">
        <f>SUM(G75+G83+G95)</f>
        <v>2186174322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4622015909</v>
      </c>
      <c r="C103" s="37">
        <f>SUM(C71+C49)</f>
        <v>4346099512</v>
      </c>
      <c r="D103" s="38"/>
      <c r="E103" s="36" t="s">
        <v>124</v>
      </c>
      <c r="F103" s="37">
        <f>SUM(F101+F71)</f>
        <v>4622015909</v>
      </c>
      <c r="G103" s="37">
        <f>SUM(G101+G71)</f>
        <v>4346099512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2023-03-15T21:14:49Z</dcterms:created>
  <dcterms:modified xsi:type="dcterms:W3CDTF">2023-03-15T21:14:50Z</dcterms:modified>
</cp:coreProperties>
</file>