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2FD4FEB-34BC-45F1-8AA2-4DD083D16F01}" xr6:coauthVersionLast="47" xr6:coauthVersionMax="47" xr10:uidLastSave="{00000000-0000-0000-0000-000000000000}"/>
  <bookViews>
    <workbookView xWindow="-120" yWindow="-120" windowWidth="20730" windowHeight="11160" xr2:uid="{11BF903B-8DC5-45A8-A6A6-6CC725FEB9B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H76" i="1"/>
  <c r="G71" i="1"/>
  <c r="F71" i="1"/>
  <c r="D71" i="1"/>
  <c r="E71" i="1" s="1"/>
  <c r="H71" i="1" s="1"/>
  <c r="C71" i="1"/>
  <c r="E69" i="1"/>
  <c r="H68" i="1"/>
  <c r="E68" i="1"/>
  <c r="E67" i="1"/>
  <c r="G66" i="1"/>
  <c r="F66" i="1"/>
  <c r="E66" i="1"/>
  <c r="H66" i="1" s="1"/>
  <c r="D66" i="1"/>
  <c r="C66" i="1"/>
  <c r="H64" i="1"/>
  <c r="E64" i="1"/>
  <c r="E63" i="1"/>
  <c r="H63" i="1" s="1"/>
  <c r="E62" i="1"/>
  <c r="E61" i="1"/>
  <c r="H61" i="1" s="1"/>
  <c r="H60" i="1"/>
  <c r="E60" i="1"/>
  <c r="H59" i="1"/>
  <c r="E59" i="1"/>
  <c r="E58" i="1"/>
  <c r="H58" i="1" s="1"/>
  <c r="H57" i="1"/>
  <c r="E57" i="1"/>
  <c r="H56" i="1"/>
  <c r="E56" i="1"/>
  <c r="G55" i="1"/>
  <c r="F55" i="1"/>
  <c r="D55" i="1"/>
  <c r="E55" i="1" s="1"/>
  <c r="H55" i="1" s="1"/>
  <c r="C55" i="1"/>
  <c r="E54" i="1"/>
  <c r="H48" i="1"/>
  <c r="E48" i="1"/>
  <c r="E47" i="1"/>
  <c r="H47" i="1" s="1"/>
  <c r="E46" i="1"/>
  <c r="E45" i="1"/>
  <c r="H45" i="1" s="1"/>
  <c r="G44" i="1"/>
  <c r="F44" i="1"/>
  <c r="D44" i="1"/>
  <c r="C44" i="1"/>
  <c r="E44" i="1" s="1"/>
  <c r="H44" i="1" s="1"/>
  <c r="H42" i="1"/>
  <c r="E42" i="1"/>
  <c r="H41" i="1"/>
  <c r="E41" i="1"/>
  <c r="E40" i="1"/>
  <c r="H40" i="1" s="1"/>
  <c r="H39" i="1"/>
  <c r="E39" i="1"/>
  <c r="H38" i="1"/>
  <c r="E38" i="1"/>
  <c r="E37" i="1"/>
  <c r="H37" i="1" s="1"/>
  <c r="H36" i="1"/>
  <c r="E36" i="1"/>
  <c r="H35" i="1"/>
  <c r="E35" i="1"/>
  <c r="E34" i="1"/>
  <c r="H34" i="1" s="1"/>
  <c r="G33" i="1"/>
  <c r="F33" i="1"/>
  <c r="D33" i="1"/>
  <c r="C33" i="1"/>
  <c r="E33" i="1" s="1"/>
  <c r="H33" i="1" s="1"/>
  <c r="H31" i="1"/>
  <c r="E31" i="1"/>
  <c r="H30" i="1"/>
  <c r="E30" i="1"/>
  <c r="E29" i="1"/>
  <c r="H29" i="1" s="1"/>
  <c r="H28" i="1"/>
  <c r="E28" i="1"/>
  <c r="H27" i="1"/>
  <c r="E27" i="1"/>
  <c r="E26" i="1"/>
  <c r="H26" i="1" s="1"/>
  <c r="H25" i="1"/>
  <c r="E25" i="1"/>
  <c r="H24" i="1"/>
  <c r="E24" i="1"/>
  <c r="E23" i="1"/>
  <c r="H23" i="1" s="1"/>
  <c r="G22" i="1"/>
  <c r="F22" i="1"/>
  <c r="D22" i="1"/>
  <c r="C22" i="1"/>
  <c r="E22" i="1" s="1"/>
  <c r="H22" i="1" s="1"/>
  <c r="H20" i="1"/>
  <c r="E20" i="1"/>
  <c r="E19" i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E13" i="1" s="1"/>
  <c r="H13" i="1" s="1"/>
  <c r="C13" i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<sst xmlns="http://schemas.openxmlformats.org/spreadsheetml/2006/main" count="90" uniqueCount="89">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</sst>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164" fontId="11" fillId="0" borderId="0" xfId="0" applyNumberFormat="1" applyFont="1"/>
    <xf numFmtId="0" fontId="2" fillId="0" borderId="0" xfId="1"/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69CA5CF3-1A25-40E5-B0D7-37ED27490265}"/>
    <cellStyle name="Normal 3_1. Ingreso Público" xfId="1" xr:uid="{5F1C091E-E5AD-406E-9043-F07D59DE2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60A9-5C3A-4BDE-BD28-F256F32177BE}">
  <dimension ref="A1:I97"/>
  <sheetViews>
    <sheetView showGridLines="0" tabSelected="1" topLeftCell="A73" workbookViewId="0">
      <selection activeCell="B15" sqref="B15"/>
    </sheetView>
  </sheetViews>
  <sheetFormatPr baseColWidth="10" defaultRowHeight="15" x14ac:dyDescent="0.25"/>
  <cols>
    <col min="1" max="1" width="2.7109375" style="31" customWidth="1"/>
    <col min="2" max="2" width="47.85546875" style="31" customWidth="1"/>
    <col min="3" max="3" width="14" style="31" customWidth="1"/>
    <col min="4" max="5" width="15.7109375" style="31" customWidth="1"/>
    <col min="6" max="7" width="14.42578125" style="31" customWidth="1"/>
    <col min="8" max="8" width="15.7109375" style="3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3420426155</v>
      </c>
      <c r="D11" s="19">
        <f>SUM(D13,D22,D33,D44,D55,D66,D71,D85)</f>
        <v>1213819226</v>
      </c>
      <c r="E11" s="19">
        <f>C11+D11</f>
        <v>4634245381</v>
      </c>
      <c r="F11" s="19">
        <f>SUM(F13,F22,F33,F44,F55,F66,F71,F85)</f>
        <v>4565196026</v>
      </c>
      <c r="G11" s="19">
        <f>SUM(G13,G22,G33,G44,G55,G66,G71,G85)</f>
        <v>4511720036</v>
      </c>
      <c r="H11" s="19">
        <f>SUM(E11-F11)</f>
        <v>69049355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1083111520</v>
      </c>
      <c r="D13" s="21">
        <f>SUM(D14:D20)</f>
        <v>67384566</v>
      </c>
      <c r="E13" s="21">
        <f>C13+D13</f>
        <v>1150496086</v>
      </c>
      <c r="F13" s="21">
        <f>SUM(F14:F20)</f>
        <v>1131623556</v>
      </c>
      <c r="G13" s="21">
        <f>SUM(G14:G20)</f>
        <v>1101710481</v>
      </c>
      <c r="H13" s="21">
        <f>SUM(E13-F13)</f>
        <v>18872530</v>
      </c>
    </row>
    <row r="14" spans="1:8" s="23" customFormat="1" ht="12" customHeight="1" x14ac:dyDescent="0.25">
      <c r="B14" s="24" t="s">
        <v>18</v>
      </c>
      <c r="C14" s="25">
        <v>381616050</v>
      </c>
      <c r="D14" s="25">
        <v>10421249</v>
      </c>
      <c r="E14" s="25">
        <f t="shared" ref="E14:E31" si="0">C14+D14</f>
        <v>392037299</v>
      </c>
      <c r="F14" s="25">
        <v>389302171</v>
      </c>
      <c r="G14" s="25">
        <v>381172084</v>
      </c>
      <c r="H14" s="25">
        <f>E14-F14</f>
        <v>2735128</v>
      </c>
    </row>
    <row r="15" spans="1:8" s="26" customFormat="1" ht="12.75" customHeight="1" x14ac:dyDescent="0.25">
      <c r="A15" s="23"/>
      <c r="B15" s="24" t="s">
        <v>19</v>
      </c>
      <c r="C15" s="25">
        <v>4605223</v>
      </c>
      <c r="D15" s="25">
        <v>14438990</v>
      </c>
      <c r="E15" s="25">
        <f t="shared" si="0"/>
        <v>19044213</v>
      </c>
      <c r="F15" s="25">
        <v>18440152</v>
      </c>
      <c r="G15" s="25">
        <v>18439032</v>
      </c>
      <c r="H15" s="25">
        <f>E15-F15</f>
        <v>604061</v>
      </c>
    </row>
    <row r="16" spans="1:8" s="26" customFormat="1" ht="12.75" customHeight="1" x14ac:dyDescent="0.25">
      <c r="A16" s="23"/>
      <c r="B16" s="24" t="s">
        <v>20</v>
      </c>
      <c r="C16" s="25">
        <v>501648504</v>
      </c>
      <c r="D16" s="25">
        <v>17837244</v>
      </c>
      <c r="E16" s="25">
        <f t="shared" si="0"/>
        <v>519485748</v>
      </c>
      <c r="F16" s="25">
        <v>509326550</v>
      </c>
      <c r="G16" s="25">
        <v>491794359</v>
      </c>
      <c r="H16" s="25">
        <f t="shared" ref="H16:H20" si="1">E16-F16</f>
        <v>10159198</v>
      </c>
    </row>
    <row r="17" spans="1:8" s="26" customFormat="1" ht="12.75" customHeight="1" x14ac:dyDescent="0.25">
      <c r="A17" s="23"/>
      <c r="B17" s="24" t="s">
        <v>21</v>
      </c>
      <c r="C17" s="25">
        <v>71755000</v>
      </c>
      <c r="D17" s="25">
        <v>11827615</v>
      </c>
      <c r="E17" s="25">
        <f t="shared" si="0"/>
        <v>83582615</v>
      </c>
      <c r="F17" s="25">
        <v>79253574</v>
      </c>
      <c r="G17" s="25">
        <v>75114834</v>
      </c>
      <c r="H17" s="25">
        <f t="shared" si="1"/>
        <v>4329041</v>
      </c>
    </row>
    <row r="18" spans="1:8" s="26" customFormat="1" ht="12.75" customHeight="1" x14ac:dyDescent="0.25">
      <c r="A18" s="23"/>
      <c r="B18" s="24" t="s">
        <v>22</v>
      </c>
      <c r="C18" s="25">
        <v>89388470</v>
      </c>
      <c r="D18" s="25">
        <v>9374548</v>
      </c>
      <c r="E18" s="25">
        <f t="shared" si="0"/>
        <v>98763018</v>
      </c>
      <c r="F18" s="25">
        <v>98188107</v>
      </c>
      <c r="G18" s="25">
        <v>98107834</v>
      </c>
      <c r="H18" s="25">
        <f t="shared" si="1"/>
        <v>574911</v>
      </c>
    </row>
    <row r="19" spans="1:8" s="26" customFormat="1" ht="12.75" customHeight="1" x14ac:dyDescent="0.25">
      <c r="A19" s="23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v>0</v>
      </c>
    </row>
    <row r="20" spans="1:8" s="26" customFormat="1" ht="12.75" customHeight="1" x14ac:dyDescent="0.25">
      <c r="A20" s="23"/>
      <c r="B20" s="24" t="s">
        <v>24</v>
      </c>
      <c r="C20" s="25">
        <v>34098273</v>
      </c>
      <c r="D20" s="25">
        <v>3484920</v>
      </c>
      <c r="E20" s="25">
        <f t="shared" si="0"/>
        <v>37583193</v>
      </c>
      <c r="F20" s="25">
        <v>37113002</v>
      </c>
      <c r="G20" s="25">
        <v>37082338</v>
      </c>
      <c r="H20" s="25">
        <f t="shared" si="1"/>
        <v>470191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83835896</v>
      </c>
      <c r="D22" s="21">
        <f>SUM(D23:D31)</f>
        <v>9150682</v>
      </c>
      <c r="E22" s="21">
        <f>C22+D22</f>
        <v>92986578</v>
      </c>
      <c r="F22" s="21">
        <f>SUM(F23:F31)</f>
        <v>87756651</v>
      </c>
      <c r="G22" s="21">
        <f>SUM(G23:G31)</f>
        <v>83234562</v>
      </c>
      <c r="H22" s="21">
        <f>SUM(E22-F22)</f>
        <v>5229927</v>
      </c>
    </row>
    <row r="23" spans="1:8" s="26" customFormat="1" ht="24" customHeight="1" x14ac:dyDescent="0.25">
      <c r="A23" s="27"/>
      <c r="B23" s="28" t="s">
        <v>26</v>
      </c>
      <c r="C23" s="25">
        <v>17329294</v>
      </c>
      <c r="D23" s="25">
        <v>4540556</v>
      </c>
      <c r="E23" s="25">
        <f t="shared" si="0"/>
        <v>21869850</v>
      </c>
      <c r="F23" s="25">
        <v>20819023</v>
      </c>
      <c r="G23" s="25">
        <v>20819023</v>
      </c>
      <c r="H23" s="25">
        <f t="shared" ref="H23:H31" si="2">E23-F23</f>
        <v>1050827</v>
      </c>
    </row>
    <row r="24" spans="1:8" s="26" customFormat="1" ht="12.75" customHeight="1" x14ac:dyDescent="0.25">
      <c r="A24" s="23"/>
      <c r="B24" s="24" t="s">
        <v>27</v>
      </c>
      <c r="C24" s="25">
        <v>17931273</v>
      </c>
      <c r="D24" s="25">
        <v>392922</v>
      </c>
      <c r="E24" s="25">
        <f t="shared" si="0"/>
        <v>18324195</v>
      </c>
      <c r="F24" s="25">
        <v>17647603</v>
      </c>
      <c r="G24" s="25">
        <v>17646735</v>
      </c>
      <c r="H24" s="25">
        <f t="shared" si="2"/>
        <v>676592</v>
      </c>
    </row>
    <row r="25" spans="1:8" s="26" customFormat="1" ht="24" customHeight="1" x14ac:dyDescent="0.25">
      <c r="A25" s="23"/>
      <c r="B25" s="28" t="s">
        <v>28</v>
      </c>
      <c r="C25" s="25">
        <v>3000</v>
      </c>
      <c r="D25" s="25">
        <v>-500</v>
      </c>
      <c r="E25" s="25">
        <f t="shared" si="0"/>
        <v>2500</v>
      </c>
      <c r="F25" s="25">
        <v>129</v>
      </c>
      <c r="G25" s="25">
        <v>129</v>
      </c>
      <c r="H25" s="25">
        <f t="shared" si="2"/>
        <v>2371</v>
      </c>
    </row>
    <row r="26" spans="1:8" s="26" customFormat="1" ht="12.75" customHeight="1" x14ac:dyDescent="0.25">
      <c r="A26" s="23"/>
      <c r="B26" s="24" t="s">
        <v>29</v>
      </c>
      <c r="C26" s="25">
        <v>2293863</v>
      </c>
      <c r="D26" s="25">
        <v>1895936</v>
      </c>
      <c r="E26" s="25">
        <f t="shared" si="0"/>
        <v>4189799</v>
      </c>
      <c r="F26" s="25">
        <v>3988764</v>
      </c>
      <c r="G26" s="25">
        <v>3988764</v>
      </c>
      <c r="H26" s="25">
        <f t="shared" si="2"/>
        <v>201035</v>
      </c>
    </row>
    <row r="27" spans="1:8" s="26" customFormat="1" ht="12.75" customHeight="1" x14ac:dyDescent="0.25">
      <c r="A27" s="23"/>
      <c r="B27" s="24" t="s">
        <v>30</v>
      </c>
      <c r="C27" s="25">
        <v>6301229</v>
      </c>
      <c r="D27" s="25">
        <v>2774881</v>
      </c>
      <c r="E27" s="25">
        <f t="shared" si="0"/>
        <v>9076110</v>
      </c>
      <c r="F27" s="25">
        <v>8885954</v>
      </c>
      <c r="G27" s="25">
        <v>4659372</v>
      </c>
      <c r="H27" s="25">
        <f t="shared" si="2"/>
        <v>190156</v>
      </c>
    </row>
    <row r="28" spans="1:8" s="26" customFormat="1" ht="12.75" customHeight="1" x14ac:dyDescent="0.25">
      <c r="A28" s="23"/>
      <c r="B28" s="24" t="s">
        <v>31</v>
      </c>
      <c r="C28" s="25">
        <v>34463160</v>
      </c>
      <c r="D28" s="25">
        <v>223141</v>
      </c>
      <c r="E28" s="25">
        <f t="shared" si="0"/>
        <v>34686301</v>
      </c>
      <c r="F28" s="25">
        <v>31767567</v>
      </c>
      <c r="G28" s="25">
        <v>31767567</v>
      </c>
      <c r="H28" s="25">
        <f t="shared" si="2"/>
        <v>2918734</v>
      </c>
    </row>
    <row r="29" spans="1:8" s="26" customFormat="1" ht="24" customHeight="1" x14ac:dyDescent="0.25">
      <c r="A29" s="23"/>
      <c r="B29" s="28" t="s">
        <v>32</v>
      </c>
      <c r="C29" s="25">
        <v>1420626</v>
      </c>
      <c r="D29" s="25">
        <v>1315556</v>
      </c>
      <c r="E29" s="25">
        <f t="shared" si="0"/>
        <v>2736182</v>
      </c>
      <c r="F29" s="25">
        <v>2672352</v>
      </c>
      <c r="G29" s="25">
        <v>2377712</v>
      </c>
      <c r="H29" s="25">
        <f t="shared" si="2"/>
        <v>63830</v>
      </c>
    </row>
    <row r="30" spans="1:8" s="26" customFormat="1" ht="12.75" customHeight="1" x14ac:dyDescent="0.25">
      <c r="A30" s="23"/>
      <c r="B30" s="24" t="s">
        <v>33</v>
      </c>
      <c r="C30" s="25">
        <v>3033317</v>
      </c>
      <c r="D30" s="25">
        <v>-2828606</v>
      </c>
      <c r="E30" s="25">
        <f t="shared" si="0"/>
        <v>204711</v>
      </c>
      <c r="F30" s="25">
        <v>204711</v>
      </c>
      <c r="G30" s="25">
        <v>204711</v>
      </c>
      <c r="H30" s="25">
        <f>E30-F30</f>
        <v>0</v>
      </c>
    </row>
    <row r="31" spans="1:8" s="26" customFormat="1" ht="12.75" customHeight="1" x14ac:dyDescent="0.25">
      <c r="A31" s="23"/>
      <c r="B31" s="24" t="s">
        <v>34</v>
      </c>
      <c r="C31" s="25">
        <v>1060134</v>
      </c>
      <c r="D31" s="25">
        <v>836796</v>
      </c>
      <c r="E31" s="25">
        <f t="shared" si="0"/>
        <v>1896930</v>
      </c>
      <c r="F31" s="25">
        <v>1770548</v>
      </c>
      <c r="G31" s="25">
        <v>1770549</v>
      </c>
      <c r="H31" s="25">
        <f t="shared" si="2"/>
        <v>126382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330661899</v>
      </c>
      <c r="D33" s="21">
        <f>SUM(D34:D42)</f>
        <v>877068051</v>
      </c>
      <c r="E33" s="21">
        <f>C33+D33</f>
        <v>1207729950</v>
      </c>
      <c r="F33" s="21">
        <f>SUM(F34:F42)</f>
        <v>1190598580</v>
      </c>
      <c r="G33" s="21">
        <f>SUM(G34:G42)</f>
        <v>1182339106</v>
      </c>
      <c r="H33" s="21">
        <f>SUM(E33-F33)</f>
        <v>17131370</v>
      </c>
    </row>
    <row r="34" spans="1:8" s="26" customFormat="1" ht="12.75" customHeight="1" x14ac:dyDescent="0.25">
      <c r="A34" s="23"/>
      <c r="B34" s="24" t="s">
        <v>36</v>
      </c>
      <c r="C34" s="25">
        <v>42026522</v>
      </c>
      <c r="D34" s="25">
        <v>-3973842</v>
      </c>
      <c r="E34" s="25">
        <f t="shared" ref="E34:E71" si="3">C34+D34</f>
        <v>38052680</v>
      </c>
      <c r="F34" s="25">
        <v>36869109</v>
      </c>
      <c r="G34" s="25">
        <v>36709944</v>
      </c>
      <c r="H34" s="25">
        <f t="shared" ref="H34:H42" si="4">E34-F34</f>
        <v>1183571</v>
      </c>
    </row>
    <row r="35" spans="1:8" s="26" customFormat="1" ht="12.75" customHeight="1" x14ac:dyDescent="0.25">
      <c r="A35" s="23"/>
      <c r="B35" s="24" t="s">
        <v>37</v>
      </c>
      <c r="C35" s="25">
        <v>32055650</v>
      </c>
      <c r="D35" s="25">
        <v>581115</v>
      </c>
      <c r="E35" s="25">
        <f t="shared" si="3"/>
        <v>32636765</v>
      </c>
      <c r="F35" s="25">
        <v>31126778</v>
      </c>
      <c r="G35" s="25">
        <v>30954182</v>
      </c>
      <c r="H35" s="25">
        <f t="shared" si="4"/>
        <v>1509987</v>
      </c>
    </row>
    <row r="36" spans="1:8" s="26" customFormat="1" ht="24" customHeight="1" x14ac:dyDescent="0.25">
      <c r="A36" s="23"/>
      <c r="B36" s="28" t="s">
        <v>38</v>
      </c>
      <c r="C36" s="25">
        <v>138491388</v>
      </c>
      <c r="D36" s="25">
        <v>61793166</v>
      </c>
      <c r="E36" s="25">
        <f t="shared" si="3"/>
        <v>200284554</v>
      </c>
      <c r="F36" s="25">
        <v>193469844</v>
      </c>
      <c r="G36" s="25">
        <v>192990373</v>
      </c>
      <c r="H36" s="25">
        <f t="shared" si="4"/>
        <v>6814710</v>
      </c>
    </row>
    <row r="37" spans="1:8" s="26" customFormat="1" ht="12.75" customHeight="1" x14ac:dyDescent="0.25">
      <c r="A37" s="23"/>
      <c r="B37" s="24" t="s">
        <v>39</v>
      </c>
      <c r="C37" s="25">
        <v>10602575</v>
      </c>
      <c r="D37" s="25">
        <v>-635158</v>
      </c>
      <c r="E37" s="25">
        <f t="shared" si="3"/>
        <v>9967417</v>
      </c>
      <c r="F37" s="25">
        <v>9901187</v>
      </c>
      <c r="G37" s="25">
        <v>9901187</v>
      </c>
      <c r="H37" s="25">
        <f t="shared" si="4"/>
        <v>66230</v>
      </c>
    </row>
    <row r="38" spans="1:8" s="26" customFormat="1" ht="24" customHeight="1" x14ac:dyDescent="0.25">
      <c r="A38" s="23"/>
      <c r="B38" s="28" t="s">
        <v>40</v>
      </c>
      <c r="C38" s="25">
        <v>41521217</v>
      </c>
      <c r="D38" s="25">
        <v>4207253.9999999991</v>
      </c>
      <c r="E38" s="25">
        <f t="shared" si="3"/>
        <v>45728471</v>
      </c>
      <c r="F38" s="25">
        <v>42584442</v>
      </c>
      <c r="G38" s="25">
        <v>40798196</v>
      </c>
      <c r="H38" s="25">
        <f t="shared" si="4"/>
        <v>3144029</v>
      </c>
    </row>
    <row r="39" spans="1:8" s="26" customFormat="1" ht="12.75" customHeight="1" x14ac:dyDescent="0.25">
      <c r="A39" s="23"/>
      <c r="B39" s="24" t="s">
        <v>41</v>
      </c>
      <c r="C39" s="25">
        <v>1717576</v>
      </c>
      <c r="D39" s="25">
        <v>1351233</v>
      </c>
      <c r="E39" s="25">
        <f t="shared" si="3"/>
        <v>3068809</v>
      </c>
      <c r="F39" s="25">
        <v>2859711</v>
      </c>
      <c r="G39" s="25">
        <v>2854267</v>
      </c>
      <c r="H39" s="25">
        <f t="shared" si="4"/>
        <v>209098</v>
      </c>
    </row>
    <row r="40" spans="1:8" s="26" customFormat="1" ht="12.75" customHeight="1" x14ac:dyDescent="0.25">
      <c r="A40" s="23"/>
      <c r="B40" s="24" t="s">
        <v>42</v>
      </c>
      <c r="C40" s="25">
        <v>38250942</v>
      </c>
      <c r="D40" s="25">
        <v>2219352</v>
      </c>
      <c r="E40" s="25">
        <f t="shared" si="3"/>
        <v>40470294</v>
      </c>
      <c r="F40" s="25">
        <v>38040811</v>
      </c>
      <c r="G40" s="25">
        <v>38040811</v>
      </c>
      <c r="H40" s="25">
        <f t="shared" si="4"/>
        <v>2429483</v>
      </c>
    </row>
    <row r="41" spans="1:8" s="26" customFormat="1" ht="12.75" customHeight="1" x14ac:dyDescent="0.25">
      <c r="A41" s="23"/>
      <c r="B41" s="24" t="s">
        <v>43</v>
      </c>
      <c r="C41" s="25">
        <v>1346676</v>
      </c>
      <c r="D41" s="25">
        <v>49463571</v>
      </c>
      <c r="E41" s="25">
        <f t="shared" si="3"/>
        <v>50810247</v>
      </c>
      <c r="F41" s="25">
        <v>50568979</v>
      </c>
      <c r="G41" s="25">
        <v>50568553</v>
      </c>
      <c r="H41" s="25">
        <f t="shared" si="4"/>
        <v>241268</v>
      </c>
    </row>
    <row r="42" spans="1:8" s="26" customFormat="1" ht="12.75" customHeight="1" x14ac:dyDescent="0.25">
      <c r="A42" s="23"/>
      <c r="B42" s="24" t="s">
        <v>44</v>
      </c>
      <c r="C42" s="25">
        <v>24649353</v>
      </c>
      <c r="D42" s="25">
        <v>762061360</v>
      </c>
      <c r="E42" s="25">
        <f t="shared" si="3"/>
        <v>786710713</v>
      </c>
      <c r="F42" s="25">
        <v>785177719</v>
      </c>
      <c r="G42" s="25">
        <v>779521593</v>
      </c>
      <c r="H42" s="25">
        <f t="shared" si="4"/>
        <v>1532994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4" customHeight="1" x14ac:dyDescent="0.25">
      <c r="A44" s="29" t="s">
        <v>45</v>
      </c>
      <c r="B44" s="29"/>
      <c r="C44" s="21">
        <f>SUM(C45:C53)</f>
        <v>1821455239</v>
      </c>
      <c r="D44" s="21">
        <f>SUM(D45:D53)</f>
        <v>127348283</v>
      </c>
      <c r="E44" s="21">
        <f t="shared" si="3"/>
        <v>1948803522</v>
      </c>
      <c r="F44" s="21">
        <f>SUM(F45:F53)</f>
        <v>1947599362</v>
      </c>
      <c r="G44" s="21">
        <f>SUM(G45:G53)</f>
        <v>1947237271</v>
      </c>
      <c r="H44" s="21">
        <f>SUM(E44-F44)</f>
        <v>1204160</v>
      </c>
    </row>
    <row r="45" spans="1:8" s="23" customFormat="1" ht="12" customHeight="1" x14ac:dyDescent="0.25">
      <c r="A45" s="24"/>
      <c r="B45" s="24" t="s">
        <v>46</v>
      </c>
      <c r="C45" s="25">
        <v>1663484625</v>
      </c>
      <c r="D45" s="25">
        <v>98920373</v>
      </c>
      <c r="E45" s="25">
        <f t="shared" si="3"/>
        <v>1762404998</v>
      </c>
      <c r="F45" s="25">
        <v>1762404998</v>
      </c>
      <c r="G45" s="25">
        <v>1762404998</v>
      </c>
      <c r="H45" s="25">
        <f t="shared" ref="H45:H48" si="5">E45-F45</f>
        <v>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6" customFormat="1" ht="12.75" customHeight="1" x14ac:dyDescent="0.25">
      <c r="A47" s="23"/>
      <c r="B47" s="24" t="s">
        <v>48</v>
      </c>
      <c r="C47" s="25">
        <v>1324729</v>
      </c>
      <c r="D47" s="25">
        <v>28226249</v>
      </c>
      <c r="E47" s="25">
        <f t="shared" si="3"/>
        <v>29550978</v>
      </c>
      <c r="F47" s="25">
        <v>29215854</v>
      </c>
      <c r="G47" s="25">
        <v>29011375</v>
      </c>
      <c r="H47" s="25">
        <f t="shared" si="5"/>
        <v>335124</v>
      </c>
    </row>
    <row r="48" spans="1:8" s="26" customFormat="1" ht="12.75" customHeight="1" x14ac:dyDescent="0.25">
      <c r="A48" s="23"/>
      <c r="B48" s="24" t="s">
        <v>49</v>
      </c>
      <c r="C48" s="25">
        <v>156645885</v>
      </c>
      <c r="D48" s="25">
        <v>201661</v>
      </c>
      <c r="E48" s="25">
        <f t="shared" si="3"/>
        <v>156847546</v>
      </c>
      <c r="F48" s="25">
        <v>155978510</v>
      </c>
      <c r="G48" s="25">
        <v>155820898</v>
      </c>
      <c r="H48" s="25">
        <f t="shared" si="5"/>
        <v>869036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50744088</v>
      </c>
      <c r="D55" s="21">
        <f>SUM(D56:D64)</f>
        <v>39691417</v>
      </c>
      <c r="E55" s="21">
        <f t="shared" si="3"/>
        <v>90435505</v>
      </c>
      <c r="F55" s="21">
        <f>SUM(F56:F64)</f>
        <v>74958410</v>
      </c>
      <c r="G55" s="21">
        <f>SUM(G56:G64)</f>
        <v>73477618</v>
      </c>
      <c r="H55" s="21">
        <f>SUM(E55-F55)</f>
        <v>15477095</v>
      </c>
    </row>
    <row r="56" spans="1:8" s="26" customFormat="1" ht="12.75" customHeight="1" x14ac:dyDescent="0.2">
      <c r="A56" s="23"/>
      <c r="B56" s="24" t="s">
        <v>56</v>
      </c>
      <c r="C56" s="25">
        <v>10484441</v>
      </c>
      <c r="D56" s="30">
        <v>20289353</v>
      </c>
      <c r="E56" s="25">
        <f t="shared" si="3"/>
        <v>30773794</v>
      </c>
      <c r="F56" s="30">
        <v>30721446</v>
      </c>
      <c r="G56" s="30">
        <v>29240654</v>
      </c>
      <c r="H56" s="25">
        <f t="shared" ref="H56:H64" si="6">E56-F56</f>
        <v>52348</v>
      </c>
    </row>
    <row r="57" spans="1:8" s="26" customFormat="1" ht="12.75" customHeight="1" x14ac:dyDescent="0.2">
      <c r="A57" s="23"/>
      <c r="B57" s="24" t="s">
        <v>57</v>
      </c>
      <c r="C57" s="25">
        <v>566634</v>
      </c>
      <c r="D57" s="30">
        <v>2364174</v>
      </c>
      <c r="E57" s="25">
        <f t="shared" si="3"/>
        <v>2930808</v>
      </c>
      <c r="F57" s="30">
        <v>2917757</v>
      </c>
      <c r="G57" s="30">
        <v>2917757</v>
      </c>
      <c r="H57" s="25">
        <f t="shared" si="6"/>
        <v>13051</v>
      </c>
    </row>
    <row r="58" spans="1:8" s="26" customFormat="1" ht="12.75" customHeight="1" x14ac:dyDescent="0.2">
      <c r="A58" s="23"/>
      <c r="B58" s="24" t="s">
        <v>58</v>
      </c>
      <c r="C58" s="25">
        <v>1046940</v>
      </c>
      <c r="D58" s="30">
        <v>7243076</v>
      </c>
      <c r="E58" s="25">
        <f t="shared" si="3"/>
        <v>8290016</v>
      </c>
      <c r="F58" s="30">
        <v>8288899</v>
      </c>
      <c r="G58" s="30">
        <v>8288899</v>
      </c>
      <c r="H58" s="25">
        <f t="shared" si="6"/>
        <v>1117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3845312</v>
      </c>
      <c r="E59" s="25">
        <f t="shared" si="3"/>
        <v>3845312</v>
      </c>
      <c r="F59" s="25">
        <v>3816998</v>
      </c>
      <c r="G59" s="25">
        <v>3816998</v>
      </c>
      <c r="H59" s="25">
        <f t="shared" si="6"/>
        <v>28314</v>
      </c>
    </row>
    <row r="60" spans="1:8" s="26" customFormat="1" ht="12.75" customHeight="1" x14ac:dyDescent="0.2">
      <c r="A60" s="23"/>
      <c r="B60" s="24" t="s">
        <v>60</v>
      </c>
      <c r="C60" s="25">
        <v>2741353</v>
      </c>
      <c r="D60" s="30">
        <v>-2635869</v>
      </c>
      <c r="E60" s="25">
        <f t="shared" si="3"/>
        <v>105484</v>
      </c>
      <c r="F60" s="30">
        <v>105280</v>
      </c>
      <c r="G60" s="30">
        <v>105280</v>
      </c>
      <c r="H60" s="25">
        <f t="shared" si="6"/>
        <v>204</v>
      </c>
    </row>
    <row r="61" spans="1:8" s="26" customFormat="1" ht="12.75" customHeight="1" x14ac:dyDescent="0.2">
      <c r="A61" s="23"/>
      <c r="B61" s="24" t="s">
        <v>61</v>
      </c>
      <c r="C61" s="25">
        <v>16240000</v>
      </c>
      <c r="D61" s="30">
        <v>2094772</v>
      </c>
      <c r="E61" s="25">
        <f t="shared" si="3"/>
        <v>18334772</v>
      </c>
      <c r="F61" s="30">
        <v>2954829</v>
      </c>
      <c r="G61" s="30">
        <v>2954829</v>
      </c>
      <c r="H61" s="25">
        <f t="shared" si="6"/>
        <v>15379943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19664720</v>
      </c>
      <c r="D64" s="25">
        <v>6490599</v>
      </c>
      <c r="E64" s="25">
        <f t="shared" si="3"/>
        <v>26155319</v>
      </c>
      <c r="F64" s="25">
        <v>26153201</v>
      </c>
      <c r="G64" s="25">
        <v>26153201</v>
      </c>
      <c r="H64" s="25">
        <f t="shared" si="6"/>
        <v>2118</v>
      </c>
    </row>
    <row r="65" spans="1:9" ht="3.75" customHeight="1" x14ac:dyDescent="0.25">
      <c r="I65" s="31"/>
    </row>
    <row r="66" spans="1:9" s="22" customFormat="1" ht="12" x14ac:dyDescent="0.25">
      <c r="A66" s="20" t="s">
        <v>65</v>
      </c>
      <c r="B66" s="20"/>
      <c r="C66" s="21">
        <f>SUM(C68)</f>
        <v>21677513</v>
      </c>
      <c r="D66" s="21">
        <f>SUM(D67:D69)</f>
        <v>74130627</v>
      </c>
      <c r="E66" s="21">
        <f t="shared" si="3"/>
        <v>95808140</v>
      </c>
      <c r="F66" s="21">
        <f t="shared" ref="F66:G66" si="7">SUM(F67:F69)</f>
        <v>84673867</v>
      </c>
      <c r="G66" s="21">
        <f t="shared" si="7"/>
        <v>75735398</v>
      </c>
      <c r="H66" s="21">
        <f>SUM(E66-F66)</f>
        <v>11134273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6" customFormat="1" ht="12.75" customHeight="1" x14ac:dyDescent="0.25">
      <c r="A68" s="23"/>
      <c r="B68" s="24" t="s">
        <v>67</v>
      </c>
      <c r="C68" s="25">
        <v>21677513</v>
      </c>
      <c r="D68" s="25">
        <v>74130627</v>
      </c>
      <c r="E68" s="25">
        <f t="shared" si="3"/>
        <v>95808140</v>
      </c>
      <c r="F68" s="25">
        <v>84673867</v>
      </c>
      <c r="G68" s="25">
        <v>75735398</v>
      </c>
      <c r="H68" s="25">
        <f>SUM(E68-F68)</f>
        <v>11134273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v>0</v>
      </c>
    </row>
    <row r="70" spans="1:9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1"/>
    </row>
    <row r="71" spans="1:9" s="22" customFormat="1" ht="12" x14ac:dyDescent="0.25">
      <c r="A71" s="20" t="s">
        <v>69</v>
      </c>
      <c r="B71" s="20"/>
      <c r="C71" s="21">
        <f>SUM(C72:C78)</f>
        <v>28940000</v>
      </c>
      <c r="D71" s="21">
        <f>SUM(D72:D78)</f>
        <v>19045600</v>
      </c>
      <c r="E71" s="21">
        <f t="shared" si="3"/>
        <v>47985600</v>
      </c>
      <c r="F71" s="21">
        <f>SUM(F72:F78)</f>
        <v>47985600</v>
      </c>
      <c r="G71" s="21">
        <f>SUM(G72:G78)</f>
        <v>47985600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/>
      <c r="E76" s="25">
        <v>0</v>
      </c>
      <c r="F76" s="25"/>
      <c r="G76" s="25"/>
      <c r="H76" s="25">
        <f>SUM(E76-F76)</f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28940000</v>
      </c>
      <c r="D78" s="25">
        <v>19045600</v>
      </c>
      <c r="E78" s="25">
        <f t="shared" ref="E78" si="8">C78+D78</f>
        <v>47985600</v>
      </c>
      <c r="F78" s="25">
        <v>47985600</v>
      </c>
      <c r="G78" s="25">
        <v>47985600</v>
      </c>
      <c r="H78" s="25">
        <f>SUM(E78-F78)</f>
        <v>0</v>
      </c>
    </row>
    <row r="79" spans="1:9" ht="3.75" customHeight="1" x14ac:dyDescent="0.25">
      <c r="I79" s="31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1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9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f t="shared" ref="E91" si="10">C91+D91</f>
        <v>0</v>
      </c>
      <c r="F91" s="25">
        <v>0</v>
      </c>
      <c r="G91" s="25">
        <v>0</v>
      </c>
      <c r="H91" s="25">
        <f>SUM(E91-F91)</f>
        <v>0</v>
      </c>
    </row>
    <row r="92" spans="1:9" s="31" customFormat="1" ht="2.25" customHeight="1" x14ac:dyDescent="0.2">
      <c r="A92" s="32"/>
      <c r="B92" s="32"/>
      <c r="C92" s="32"/>
      <c r="D92" s="32"/>
      <c r="E92" s="32"/>
      <c r="F92" s="32"/>
      <c r="G92" s="32"/>
      <c r="H92" s="32"/>
    </row>
    <row r="93" spans="1:9" s="31" customFormat="1" ht="13.5" customHeight="1" x14ac:dyDescent="0.2">
      <c r="A93" s="33" t="s">
        <v>88</v>
      </c>
      <c r="B93" s="33"/>
      <c r="C93" s="34"/>
      <c r="D93" s="34"/>
      <c r="E93" s="34"/>
      <c r="F93" s="34"/>
      <c r="G93" s="34"/>
      <c r="H93" s="34"/>
    </row>
    <row r="95" spans="1:9" x14ac:dyDescent="0.25">
      <c r="C95" s="35"/>
      <c r="D95" s="35"/>
      <c r="E95" s="35"/>
      <c r="F95" s="35"/>
      <c r="G95" s="35"/>
      <c r="H95" s="36"/>
    </row>
    <row r="96" spans="1:9" x14ac:dyDescent="0.25">
      <c r="C96" s="35"/>
      <c r="D96" s="35"/>
      <c r="E96" s="35"/>
      <c r="F96" s="35"/>
      <c r="G96" s="35"/>
    </row>
    <row r="97" spans="3:7" x14ac:dyDescent="0.25">
      <c r="C97" s="35"/>
      <c r="D97" s="35"/>
      <c r="E97" s="35"/>
      <c r="F97" s="35"/>
      <c r="G97" s="35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2023-03-15T18:35:50Z</dcterms:created>
  <dcterms:modified xsi:type="dcterms:W3CDTF">2023-03-15T18:35:50Z</dcterms:modified>
</cp:coreProperties>
</file>