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53EC115-C99D-4AF5-AE33-3F1AEADF7F3A}" xr6:coauthVersionLast="47" xr6:coauthVersionMax="47" xr10:uidLastSave="{00000000-0000-0000-0000-000000000000}"/>
  <bookViews>
    <workbookView xWindow="-120" yWindow="-120" windowWidth="20730" windowHeight="11160" xr2:uid="{F2EA9D60-6C74-4EB2-8691-182E679293B4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44" i="1"/>
  <c r="C43" i="1"/>
  <c r="C40" i="1"/>
  <c r="B40" i="1"/>
  <c r="C33" i="1"/>
  <c r="G29" i="1"/>
  <c r="F29" i="1"/>
  <c r="F25" i="1"/>
  <c r="G21" i="1"/>
  <c r="F21" i="1"/>
  <c r="B11" i="1" l="1"/>
  <c r="C27" i="1"/>
  <c r="B19" i="1"/>
  <c r="G25" i="1"/>
  <c r="G40" i="1"/>
  <c r="G83" i="1"/>
  <c r="B33" i="1"/>
  <c r="F75" i="1"/>
  <c r="B43" i="1"/>
  <c r="G33" i="1"/>
  <c r="F40" i="1"/>
  <c r="F11" i="1"/>
  <c r="B27" i="1"/>
  <c r="C11" i="1"/>
  <c r="F69" i="1"/>
  <c r="B71" i="1"/>
  <c r="G11" i="1"/>
  <c r="F95" i="1"/>
  <c r="G69" i="1"/>
  <c r="G44" i="1"/>
  <c r="G75" i="1"/>
  <c r="F83" i="1"/>
  <c r="C19" i="1"/>
  <c r="C49" i="1" s="1"/>
  <c r="F33" i="1"/>
  <c r="F49" i="1" s="1"/>
  <c r="C71" i="1"/>
  <c r="B49" i="1"/>
  <c r="F101" i="1" l="1"/>
  <c r="G101" i="1"/>
  <c r="F71" i="1"/>
  <c r="G49" i="1"/>
  <c r="G71" i="1" s="1"/>
  <c r="B103" i="1"/>
  <c r="C103" i="1"/>
  <c r="G103" i="1" l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<sst xmlns="http://schemas.openxmlformats.org/spreadsheetml/2006/main" count="129" uniqueCount="126">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</sst>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</cellXfs>
  <cellStyles count="4">
    <cellStyle name="Normal" xfId="0" builtinId="0"/>
    <cellStyle name="Normal 16 2" xfId="1" xr:uid="{36013160-71EE-4E35-96A5-082A645C89BD}"/>
    <cellStyle name="Normal 17" xfId="3" xr:uid="{13141EAD-3E15-4B92-A1CE-BAC70984C741}"/>
    <cellStyle name="Normal 2 2" xfId="2" xr:uid="{F1B66C9D-0F40-4379-91AA-E81858D04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395FDC-89BB-4101-B3A5-149BD9042982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0926A31D-11BF-4DFC-967E-2D4520542E4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FA77-543A-45B9-BF09-B7FAF05E2CE6}">
  <sheetPr>
    <tabColor rgb="FFFFFF00"/>
  </sheetPr>
  <dimension ref="A1:I121"/>
  <sheetViews>
    <sheetView showGridLines="0" tabSelected="1" zoomScale="80" zoomScaleNormal="80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3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0" t="s">
        <v>0</v>
      </c>
      <c r="B2" s="40"/>
      <c r="C2" s="40"/>
      <c r="D2" s="40"/>
      <c r="E2" s="40"/>
      <c r="F2" s="40"/>
      <c r="G2" s="40"/>
      <c r="H2" s="4"/>
      <c r="I2" s="4"/>
    </row>
    <row r="3" spans="1:9" s="3" customFormat="1" ht="12.75" x14ac:dyDescent="0.2">
      <c r="A3" s="40" t="s">
        <v>1</v>
      </c>
      <c r="B3" s="40"/>
      <c r="C3" s="40"/>
      <c r="D3" s="40"/>
      <c r="E3" s="40"/>
      <c r="F3" s="40"/>
      <c r="G3" s="40"/>
      <c r="H3" s="4"/>
      <c r="I3" s="4"/>
    </row>
    <row r="4" spans="1:9" s="3" customFormat="1" ht="12.75" x14ac:dyDescent="0.2">
      <c r="A4" s="40" t="s">
        <v>2</v>
      </c>
      <c r="B4" s="40"/>
      <c r="C4" s="40"/>
      <c r="D4" s="40"/>
      <c r="E4" s="40"/>
      <c r="F4" s="40"/>
      <c r="G4" s="40"/>
      <c r="H4" s="4"/>
      <c r="I4" s="4"/>
    </row>
    <row r="5" spans="1:9" s="3" customFormat="1" ht="12.75" x14ac:dyDescent="0.2">
      <c r="A5" s="41" t="s">
        <v>3</v>
      </c>
      <c r="B5" s="41"/>
      <c r="C5" s="41"/>
      <c r="D5" s="41"/>
      <c r="E5" s="41"/>
      <c r="F5" s="41"/>
      <c r="G5" s="41"/>
      <c r="H5" s="4"/>
      <c r="I5" s="4"/>
    </row>
    <row r="6" spans="1:9" s="3" customFormat="1" ht="15.75" customHeight="1" x14ac:dyDescent="0.2">
      <c r="A6" s="42" t="s">
        <v>4</v>
      </c>
      <c r="B6" s="42"/>
      <c r="C6" s="42"/>
      <c r="D6" s="42"/>
      <c r="E6" s="42"/>
      <c r="F6" s="42"/>
      <c r="G6" s="42"/>
      <c r="H6" s="4"/>
      <c r="I6" s="4"/>
    </row>
    <row r="7" spans="1:9" s="9" customFormat="1" ht="41.25" customHeight="1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410980062</v>
      </c>
      <c r="C11" s="18">
        <f>SUM(C12:C18)</f>
        <v>174027499</v>
      </c>
      <c r="D11" s="19"/>
      <c r="E11" s="17" t="s">
        <v>13</v>
      </c>
      <c r="F11" s="18">
        <f>SUM(F12:F20)</f>
        <v>132368100</v>
      </c>
      <c r="G11" s="18">
        <f>SUM(G12:G20)</f>
        <v>605614165</v>
      </c>
    </row>
    <row r="12" spans="1:9" s="14" customFormat="1" ht="12.75" x14ac:dyDescent="0.25">
      <c r="A12" s="14" t="s">
        <v>14</v>
      </c>
      <c r="B12" s="20">
        <v>0</v>
      </c>
      <c r="C12" s="20">
        <v>0</v>
      </c>
      <c r="D12" s="21"/>
      <c r="E12" s="14" t="s">
        <v>15</v>
      </c>
      <c r="F12" s="20">
        <v>8713016</v>
      </c>
      <c r="G12" s="20">
        <v>22640323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70890779</v>
      </c>
      <c r="G13" s="20">
        <v>224478715</v>
      </c>
    </row>
    <row r="14" spans="1:9" s="14" customFormat="1" ht="12.75" x14ac:dyDescent="0.25">
      <c r="A14" s="14" t="s">
        <v>18</v>
      </c>
      <c r="B14" s="20">
        <v>410912338</v>
      </c>
      <c r="C14" s="20">
        <v>173965775</v>
      </c>
      <c r="D14" s="21"/>
      <c r="E14" s="14" t="s">
        <v>19</v>
      </c>
      <c r="F14" s="20">
        <v>0</v>
      </c>
      <c r="G14" s="20">
        <v>0</v>
      </c>
    </row>
    <row r="15" spans="1:9" s="14" customFormat="1" ht="12.75" x14ac:dyDescent="0.25">
      <c r="A15" s="14" t="s">
        <v>20</v>
      </c>
      <c r="B15" s="20">
        <v>0</v>
      </c>
      <c r="C15" s="20">
        <v>0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0</v>
      </c>
      <c r="C16" s="20">
        <v>0</v>
      </c>
      <c r="D16" s="21"/>
      <c r="E16" s="14" t="s">
        <v>23</v>
      </c>
      <c r="F16" s="20">
        <v>11358772</v>
      </c>
      <c r="G16" s="20">
        <v>0</v>
      </c>
    </row>
    <row r="17" spans="1:7" s="14" customFormat="1" ht="25.5" x14ac:dyDescent="0.25">
      <c r="A17" s="14" t="s">
        <v>24</v>
      </c>
      <c r="B17" s="20">
        <v>67724</v>
      </c>
      <c r="C17" s="20">
        <v>61724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0</v>
      </c>
      <c r="D18" s="21"/>
      <c r="E18" s="14" t="s">
        <v>27</v>
      </c>
      <c r="F18" s="20">
        <v>27856572</v>
      </c>
      <c r="G18" s="20">
        <v>26918691</v>
      </c>
    </row>
    <row r="19" spans="1:7" s="14" customFormat="1" ht="12.75" x14ac:dyDescent="0.25">
      <c r="A19" s="17" t="s">
        <v>28</v>
      </c>
      <c r="B19" s="18">
        <f>SUM(B20:B26)</f>
        <v>2281447</v>
      </c>
      <c r="C19" s="18">
        <f>SUM(C20:C26)</f>
        <v>85264908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13548961</v>
      </c>
      <c r="G20" s="20">
        <v>331576436</v>
      </c>
    </row>
    <row r="21" spans="1:7" s="14" customFormat="1" ht="12.75" x14ac:dyDescent="0.25">
      <c r="A21" s="14" t="s">
        <v>32</v>
      </c>
      <c r="B21" s="20">
        <v>2565</v>
      </c>
      <c r="C21" s="20">
        <v>76298916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2278882</v>
      </c>
      <c r="C22" s="20">
        <v>8965992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0</v>
      </c>
      <c r="C24" s="20">
        <v>0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0</v>
      </c>
      <c r="C25" s="20">
        <v>0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0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0</v>
      </c>
      <c r="C27" s="18">
        <f>SUM(C28:C32)</f>
        <v>0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0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0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0</v>
      </c>
      <c r="C30" s="20">
        <v>0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0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0</v>
      </c>
      <c r="C33" s="18">
        <f>SUM(C34:C38)</f>
        <v>0</v>
      </c>
      <c r="D33" s="21"/>
      <c r="E33" s="17" t="s">
        <v>57</v>
      </c>
      <c r="F33" s="18">
        <f>SUM(F34:F39)</f>
        <v>282397763</v>
      </c>
      <c r="G33" s="18">
        <f>SUM(G34:G39)</f>
        <v>0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5000</v>
      </c>
      <c r="G34" s="20">
        <v>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0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0</v>
      </c>
      <c r="C38" s="20">
        <v>0</v>
      </c>
      <c r="D38" s="21"/>
      <c r="E38" s="14" t="s">
        <v>67</v>
      </c>
      <c r="F38" s="20">
        <v>282392763</v>
      </c>
      <c r="G38" s="20">
        <v>0</v>
      </c>
    </row>
    <row r="39" spans="1:7" s="14" customFormat="1" ht="12.75" x14ac:dyDescent="0.25">
      <c r="A39" s="17" t="s">
        <v>68</v>
      </c>
      <c r="B39" s="18">
        <v>0</v>
      </c>
      <c r="C39" s="18">
        <v>0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0</v>
      </c>
      <c r="G40" s="18">
        <f>SUM(G41:G43)</f>
        <v>0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0</v>
      </c>
      <c r="G41" s="20">
        <v>0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0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394337</v>
      </c>
      <c r="G44" s="18">
        <f>SUM(G45:G47)</f>
        <v>0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0</v>
      </c>
      <c r="G45" s="20">
        <v>0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394337</v>
      </c>
      <c r="G47" s="20">
        <v>0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413261509</v>
      </c>
      <c r="C49" s="18">
        <f>SUM(C11+C19+C27+C33+C39+C40+C43)</f>
        <v>259292407</v>
      </c>
      <c r="D49" s="21"/>
      <c r="E49" s="17" t="s">
        <v>87</v>
      </c>
      <c r="F49" s="18">
        <f>SUM(F44+F40+F33+F29+F28+F25+F21+F11)</f>
        <v>415160200</v>
      </c>
      <c r="G49" s="18">
        <f>SUM(G44+G40+G33+G29+G28+G25+G21+G11)</f>
        <v>605614165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744366537</v>
      </c>
      <c r="C53" s="18">
        <v>728886572</v>
      </c>
      <c r="D53" s="21"/>
      <c r="E53" s="17" t="s">
        <v>91</v>
      </c>
      <c r="F53" s="18">
        <v>662853044</v>
      </c>
      <c r="G53" s="18">
        <v>727932804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828925602</v>
      </c>
      <c r="C55" s="18">
        <v>689915774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191270319</v>
      </c>
      <c r="C57" s="18">
        <v>191270319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180270820</v>
      </c>
      <c r="C59" s="18">
        <v>122429694</v>
      </c>
      <c r="D59" s="21"/>
      <c r="E59" s="17" t="s">
        <v>97</v>
      </c>
      <c r="F59" s="18">
        <v>449431394</v>
      </c>
      <c r="G59" s="18">
        <v>278976715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590626</v>
      </c>
      <c r="C61" s="18">
        <v>1248487</v>
      </c>
      <c r="D61" s="21"/>
      <c r="E61" s="17" t="s">
        <v>99</v>
      </c>
      <c r="F61" s="18">
        <v>173989122</v>
      </c>
      <c r="G61" s="18">
        <v>0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0</v>
      </c>
      <c r="C63" s="18">
        <v>0</v>
      </c>
      <c r="D63" s="19"/>
      <c r="E63" s="17" t="s">
        <v>101</v>
      </c>
      <c r="F63" s="18">
        <v>0</v>
      </c>
      <c r="G63" s="18">
        <v>0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0</v>
      </c>
      <c r="C65" s="18">
        <v>0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0</v>
      </c>
      <c r="C69" s="18">
        <v>0</v>
      </c>
      <c r="D69" s="21"/>
      <c r="E69" s="17" t="s">
        <v>105</v>
      </c>
      <c r="F69" s="18">
        <f>SUM(F63+F61+F59+F57+F55+F53)</f>
        <v>1286273560</v>
      </c>
      <c r="G69" s="18">
        <f>SUM(G63+G61+G59+G57+G55+G53)</f>
        <v>1006909519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1945423904</v>
      </c>
      <c r="C71" s="18">
        <f>SUM(C69+C65+C63+C61+C59+C57+C55+C53+C67)</f>
        <v>1733750846</v>
      </c>
      <c r="D71" s="21"/>
      <c r="E71" s="17" t="s">
        <v>107</v>
      </c>
      <c r="F71" s="18">
        <f>SUM(F69+F49)</f>
        <v>1701433760</v>
      </c>
      <c r="G71" s="18">
        <f>SUM(G69+G49)</f>
        <v>1612523684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0</v>
      </c>
      <c r="G75" s="32">
        <f>SUM(G77+G79+G81)</f>
        <v>0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0</v>
      </c>
      <c r="G79" s="18">
        <v>0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657251653</v>
      </c>
      <c r="G83" s="32">
        <f>SUM(G85+G87+G89+G91+G93)</f>
        <v>380519569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337155920</v>
      </c>
      <c r="G85" s="18">
        <v>13685145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-494468970</v>
      </c>
      <c r="G87" s="18">
        <v>-431755633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0</v>
      </c>
      <c r="G89" s="18">
        <v>0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814564703</v>
      </c>
      <c r="G91" s="18">
        <v>798590057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0</v>
      </c>
      <c r="G93" s="18">
        <v>0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657251653</v>
      </c>
      <c r="G101" s="18">
        <f>SUM(G75+G83+G95)</f>
        <v>380519569</v>
      </c>
    </row>
    <row r="102" spans="1:8" s="14" customFormat="1" ht="12.75" x14ac:dyDescent="0.25">
      <c r="B102" s="23"/>
      <c r="C102" s="23"/>
      <c r="E102" s="17"/>
      <c r="F102" s="26"/>
      <c r="G102" s="26"/>
    </row>
    <row r="103" spans="1:8" s="14" customFormat="1" ht="12.75" x14ac:dyDescent="0.25">
      <c r="A103" s="33" t="s">
        <v>123</v>
      </c>
      <c r="B103" s="34">
        <f>SUM(B71+B49)</f>
        <v>2358685413</v>
      </c>
      <c r="C103" s="34">
        <f>SUM(C71+C49)</f>
        <v>1993043253</v>
      </c>
      <c r="D103" s="35"/>
      <c r="E103" s="33" t="s">
        <v>124</v>
      </c>
      <c r="F103" s="34">
        <f>SUM(F101+F71)</f>
        <v>2358685413</v>
      </c>
      <c r="G103" s="34">
        <f>SUM(G101+G71)</f>
        <v>1993043253</v>
      </c>
    </row>
    <row r="104" spans="1:8" s="3" customFormat="1" ht="15" customHeight="1" x14ac:dyDescent="0.2">
      <c r="A104" s="36" t="s">
        <v>125</v>
      </c>
      <c r="B104" s="10"/>
      <c r="C104" s="10"/>
      <c r="E104" s="9"/>
      <c r="F104" s="10"/>
      <c r="G104" s="10"/>
    </row>
    <row r="105" spans="1:8" s="3" customFormat="1" ht="15" customHeight="1" x14ac:dyDescent="0.2">
      <c r="B105" s="10"/>
      <c r="C105" s="10"/>
      <c r="F105" s="10"/>
      <c r="G105" s="10"/>
    </row>
    <row r="106" spans="1:8" s="3" customFormat="1" ht="12.75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x14ac:dyDescent="0.25">
      <c r="H108" s="3"/>
    </row>
    <row r="109" spans="1:8" x14ac:dyDescent="0.25">
      <c r="H109" s="3"/>
    </row>
    <row r="110" spans="1:8" x14ac:dyDescent="0.25">
      <c r="A110" s="38"/>
      <c r="B110" s="38"/>
      <c r="C110" s="38"/>
      <c r="E110" s="38"/>
      <c r="F110" s="38"/>
      <c r="G110" s="38"/>
      <c r="H110" s="3"/>
    </row>
    <row r="111" spans="1:8" x14ac:dyDescent="0.25">
      <c r="A111" s="38"/>
      <c r="B111" s="38"/>
      <c r="C111" s="38"/>
      <c r="E111" s="38"/>
      <c r="F111" s="38"/>
      <c r="G111" s="38"/>
      <c r="H111" s="3"/>
    </row>
    <row r="112" spans="1:8" x14ac:dyDescent="0.25">
      <c r="H112" s="3"/>
    </row>
    <row r="113" spans="1:8" x14ac:dyDescent="0.25">
      <c r="H113" s="3"/>
    </row>
    <row r="114" spans="1:8" x14ac:dyDescent="0.25">
      <c r="H114" s="3"/>
    </row>
    <row r="115" spans="1:8" ht="16.5" x14ac:dyDescent="0.25">
      <c r="A115" s="39"/>
      <c r="B115" s="39"/>
      <c r="C115" s="39"/>
      <c r="D115" s="39"/>
      <c r="E115" s="39"/>
      <c r="F115" s="39"/>
      <c r="G115" s="39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1:C111"/>
    <mergeCell ref="E111:G111"/>
    <mergeCell ref="A115:G115"/>
    <mergeCell ref="A2:G2"/>
    <mergeCell ref="A3:G3"/>
    <mergeCell ref="A4:G4"/>
    <mergeCell ref="A5:G5"/>
    <mergeCell ref="A6:G6"/>
    <mergeCell ref="A110:C110"/>
    <mergeCell ref="E110:G1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2023-03-27T20:37:56Z</dcterms:created>
  <dcterms:modified xsi:type="dcterms:W3CDTF">2023-03-27T20:40:28Z</dcterms:modified>
</cp:coreProperties>
</file>