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4to Trimestre\Información Financiera Carlitos\"/>
    </mc:Choice>
  </mc:AlternateContent>
  <xr:revisionPtr revIDLastSave="0" documentId="8_{D55CA862-2054-44B1-B835-DABDE863A2AE}" xr6:coauthVersionLast="40" xr6:coauthVersionMax="40" xr10:uidLastSave="{00000000-0000-0000-0000-000000000000}"/>
  <bookViews>
    <workbookView xWindow="0" yWindow="0" windowWidth="25200" windowHeight="11775" xr2:uid="{8BA085B5-C9C7-43C3-9883-04A505EB355D}"/>
  </bookViews>
  <sheets>
    <sheet name="5 EFE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'5 EFE'!$A$1:$E$78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D75" i="1"/>
  <c r="D70" i="1"/>
  <c r="D68" i="1"/>
  <c r="D66" i="1" s="1"/>
  <c r="E66" i="1"/>
  <c r="E65" i="1"/>
  <c r="D63" i="1"/>
  <c r="D61" i="1"/>
  <c r="E60" i="1"/>
  <c r="D60" i="1"/>
  <c r="E58" i="1"/>
  <c r="E72" i="1" s="1"/>
  <c r="D58" i="1"/>
  <c r="D52" i="1"/>
  <c r="D51" i="1"/>
  <c r="D50" i="1"/>
  <c r="D49" i="1" s="1"/>
  <c r="E49" i="1"/>
  <c r="E54" i="1" s="1"/>
  <c r="D47" i="1"/>
  <c r="D46" i="1"/>
  <c r="D45" i="1"/>
  <c r="D44" i="1" s="1"/>
  <c r="D54" i="1" s="1"/>
  <c r="E44" i="1"/>
  <c r="E40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 s="1"/>
  <c r="E22" i="1"/>
  <c r="D20" i="1"/>
  <c r="D19" i="1"/>
  <c r="D18" i="1"/>
  <c r="D17" i="1"/>
  <c r="D16" i="1"/>
  <c r="D15" i="1"/>
  <c r="D14" i="1"/>
  <c r="D13" i="1"/>
  <c r="D12" i="1"/>
  <c r="D11" i="1"/>
  <c r="D10" i="1" s="1"/>
  <c r="D40" i="1" s="1"/>
  <c r="E10" i="1"/>
  <c r="A4" i="1"/>
  <c r="E74" i="1" l="1"/>
  <c r="D65" i="1"/>
  <c r="D72" i="1" s="1"/>
  <c r="D74" i="1" s="1"/>
</calcChain>
</file>

<file path=xl/sharedStrings.xml><?xml version="1.0" encoding="utf-8"?>
<sst xmlns="http://schemas.openxmlformats.org/spreadsheetml/2006/main" count="63" uniqueCount="55">
  <si>
    <t>GOBIERNO CONSTITUCIONAL DEL ESTADO DE CHIAPAS</t>
  </si>
  <si>
    <t>GOBIERNO ESTATAL</t>
  </si>
  <si>
    <t>ESTADO DE FLUJOS DE EFECTIVO CONSOLIDADO</t>
  </si>
  <si>
    <t>( Cifras en Pesos )</t>
  </si>
  <si>
    <t>CONCEPTO</t>
  </si>
  <si>
    <t>2022</t>
  </si>
  <si>
    <t>2021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</si>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</sst>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3" fillId="0" borderId="0"/>
  </cellStyleXfs>
  <cellXfs count="62">
    <xf numFmtId="0" fontId="0" fillId="0" borderId="0" xfId="0"/>
    <xf numFmtId="0" fontId="2" fillId="2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/>
    <xf numFmtId="0" fontId="1" fillId="0" borderId="0" xfId="1" applyNumberFormat="1" applyFill="1" applyBorder="1" applyAlignment="1" applyProtection="1"/>
    <xf numFmtId="0" fontId="2" fillId="2" borderId="0" xfId="1" applyFont="1" applyFill="1" applyBorder="1" applyAlignment="1">
      <alignment horizontal="left" vertical="center"/>
    </xf>
    <xf numFmtId="0" fontId="5" fillId="2" borderId="0" xfId="2" applyFont="1" applyFill="1" applyBorder="1" applyAlignment="1">
      <alignment horizontal="left" vertical="center"/>
    </xf>
    <xf numFmtId="0" fontId="5" fillId="2" borderId="0" xfId="1" applyNumberFormat="1" applyFont="1" applyFill="1" applyBorder="1" applyAlignment="1" applyProtection="1">
      <alignment horizontal="left" vertical="center"/>
    </xf>
    <xf numFmtId="0" fontId="6" fillId="3" borderId="1" xfId="1" applyNumberFormat="1" applyFont="1" applyFill="1" applyBorder="1" applyAlignment="1" applyProtection="1">
      <alignment horizontal="center" vertical="center" wrapText="1"/>
    </xf>
    <xf numFmtId="0" fontId="6" fillId="3" borderId="2" xfId="1" applyNumberFormat="1" applyFont="1" applyFill="1" applyBorder="1" applyAlignment="1" applyProtection="1">
      <alignment horizontal="center" vertical="center" wrapText="1"/>
    </xf>
    <xf numFmtId="49" fontId="6" fillId="3" borderId="2" xfId="1" applyNumberFormat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 applyProtection="1">
      <alignment vertical="center"/>
    </xf>
    <xf numFmtId="0" fontId="1" fillId="0" borderId="0" xfId="1" applyNumberFormat="1" applyFill="1" applyBorder="1" applyAlignment="1" applyProtection="1">
      <alignment vertical="center"/>
    </xf>
    <xf numFmtId="0" fontId="7" fillId="0" borderId="0" xfId="1" applyNumberFormat="1" applyFont="1" applyFill="1" applyBorder="1" applyAlignment="1" applyProtection="1">
      <alignment vertical="top"/>
    </xf>
    <xf numFmtId="164" fontId="7" fillId="0" borderId="0" xfId="1" applyNumberFormat="1" applyFont="1" applyFill="1" applyBorder="1" applyAlignment="1" applyProtection="1">
      <alignment vertical="top"/>
    </xf>
    <xf numFmtId="0" fontId="8" fillId="4" borderId="0" xfId="1" applyNumberFormat="1" applyFont="1" applyFill="1" applyBorder="1" applyAlignment="1" applyProtection="1">
      <alignment vertical="top"/>
    </xf>
    <xf numFmtId="0" fontId="9" fillId="4" borderId="0" xfId="1" applyNumberFormat="1" applyFont="1" applyFill="1" applyBorder="1" applyAlignment="1" applyProtection="1">
      <alignment vertical="top"/>
    </xf>
    <xf numFmtId="164" fontId="10" fillId="4" borderId="0" xfId="1" applyNumberFormat="1" applyFont="1" applyFill="1" applyBorder="1" applyAlignment="1" applyProtection="1">
      <alignment vertical="top"/>
    </xf>
    <xf numFmtId="0" fontId="11" fillId="0" borderId="0" xfId="1" applyNumberFormat="1" applyFont="1" applyFill="1" applyBorder="1" applyAlignment="1" applyProtection="1">
      <alignment vertical="top"/>
    </xf>
    <xf numFmtId="0" fontId="9" fillId="5" borderId="0" xfId="1" applyFont="1" applyFill="1" applyBorder="1" applyAlignment="1">
      <alignment vertical="top"/>
    </xf>
    <xf numFmtId="164" fontId="9" fillId="5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 applyProtection="1">
      <alignment vertical="top"/>
    </xf>
    <xf numFmtId="164" fontId="10" fillId="0" borderId="0" xfId="1" applyNumberFormat="1" applyFont="1" applyFill="1" applyBorder="1" applyAlignment="1" applyProtection="1">
      <alignment vertical="top"/>
    </xf>
    <xf numFmtId="0" fontId="9" fillId="0" borderId="0" xfId="1" applyFont="1" applyFill="1" applyBorder="1" applyAlignment="1">
      <alignment vertical="top"/>
    </xf>
    <xf numFmtId="0" fontId="12" fillId="0" borderId="0" xfId="1" applyFont="1" applyFill="1" applyBorder="1" applyAlignment="1">
      <alignment horizontal="justify" vertical="top" wrapText="1"/>
    </xf>
    <xf numFmtId="164" fontId="12" fillId="0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>
      <alignment vertical="top"/>
    </xf>
    <xf numFmtId="164" fontId="10" fillId="0" borderId="0" xfId="1" applyNumberFormat="1" applyFont="1" applyFill="1" applyBorder="1" applyAlignment="1">
      <alignment vertical="top"/>
    </xf>
    <xf numFmtId="0" fontId="13" fillId="0" borderId="0" xfId="1" applyNumberFormat="1" applyFont="1" applyFill="1" applyBorder="1" applyAlignment="1" applyProtection="1"/>
    <xf numFmtId="0" fontId="9" fillId="0" borderId="0" xfId="1" applyNumberFormat="1" applyFont="1" applyFill="1" applyBorder="1" applyAlignment="1" applyProtection="1">
      <alignment vertical="top"/>
    </xf>
    <xf numFmtId="0" fontId="10" fillId="0" borderId="0" xfId="1" applyNumberFormat="1" applyFont="1" applyFill="1" applyBorder="1" applyAlignment="1" applyProtection="1">
      <alignment vertical="top"/>
    </xf>
    <xf numFmtId="0" fontId="3" fillId="0" borderId="0" xfId="1" applyFont="1" applyFill="1" applyBorder="1" applyAlignment="1" applyProtection="1"/>
    <xf numFmtId="0" fontId="14" fillId="0" borderId="0" xfId="2" applyFont="1" applyFill="1" applyBorder="1" applyAlignment="1">
      <alignment vertical="top"/>
    </xf>
    <xf numFmtId="0" fontId="15" fillId="0" borderId="0" xfId="1" applyFont="1" applyFill="1" applyBorder="1" applyAlignment="1">
      <alignment vertical="top"/>
    </xf>
    <xf numFmtId="0" fontId="4" fillId="0" borderId="0" xfId="1" applyFont="1" applyFill="1" applyBorder="1" applyAlignment="1">
      <alignment vertical="top"/>
    </xf>
    <xf numFmtId="164" fontId="9" fillId="4" borderId="0" xfId="1" applyNumberFormat="1" applyFont="1" applyFill="1" applyBorder="1" applyAlignment="1" applyProtection="1">
      <alignment vertical="top"/>
    </xf>
    <xf numFmtId="0" fontId="13" fillId="0" borderId="0" xfId="1" applyFont="1" applyFill="1" applyBorder="1" applyAlignment="1" applyProtection="1"/>
    <xf numFmtId="0" fontId="0" fillId="0" borderId="0" xfId="1" applyFont="1" applyFill="1" applyBorder="1" applyAlignment="1" applyProtection="1"/>
    <xf numFmtId="0" fontId="8" fillId="0" borderId="0" xfId="1" applyNumberFormat="1" applyFont="1" applyFill="1" applyBorder="1" applyAlignment="1" applyProtection="1">
      <alignment vertical="top"/>
    </xf>
    <xf numFmtId="164" fontId="16" fillId="0" borderId="0" xfId="1" applyNumberFormat="1" applyFont="1" applyFill="1" applyBorder="1" applyAlignment="1" applyProtection="1">
      <alignment vertical="top"/>
    </xf>
    <xf numFmtId="0" fontId="12" fillId="0" borderId="0" xfId="1" applyNumberFormat="1" applyFont="1" applyFill="1" applyBorder="1" applyAlignment="1" applyProtection="1">
      <alignment vertical="top"/>
    </xf>
    <xf numFmtId="0" fontId="3" fillId="0" borderId="0" xfId="1" applyNumberFormat="1" applyFont="1" applyFill="1" applyBorder="1" applyAlignment="1" applyProtection="1">
      <alignment horizontal="center" wrapText="1"/>
    </xf>
    <xf numFmtId="0" fontId="3" fillId="0" borderId="0" xfId="1" applyNumberFormat="1" applyFont="1" applyFill="1" applyBorder="1" applyAlignment="1" applyProtection="1">
      <alignment horizontal="center" wrapText="1"/>
    </xf>
    <xf numFmtId="0" fontId="17" fillId="0" borderId="0" xfId="1" applyNumberFormat="1" applyFont="1" applyFill="1" applyBorder="1" applyAlignment="1" applyProtection="1">
      <alignment vertical="top"/>
    </xf>
    <xf numFmtId="164" fontId="7" fillId="0" borderId="0" xfId="1" applyNumberFormat="1" applyFont="1" applyFill="1" applyBorder="1" applyAlignment="1">
      <alignment vertical="top"/>
    </xf>
    <xf numFmtId="164" fontId="9" fillId="0" borderId="0" xfId="1" applyNumberFormat="1" applyFont="1" applyFill="1" applyBorder="1" applyAlignment="1" applyProtection="1">
      <alignment vertical="top"/>
    </xf>
    <xf numFmtId="0" fontId="8" fillId="4" borderId="3" xfId="1" applyNumberFormat="1" applyFont="1" applyFill="1" applyBorder="1" applyAlignment="1" applyProtection="1">
      <alignment vertical="top"/>
    </xf>
    <xf numFmtId="0" fontId="9" fillId="4" borderId="3" xfId="1" applyNumberFormat="1" applyFont="1" applyFill="1" applyBorder="1" applyAlignment="1" applyProtection="1">
      <alignment vertical="top"/>
    </xf>
    <xf numFmtId="164" fontId="8" fillId="4" borderId="3" xfId="1" applyNumberFormat="1" applyFont="1" applyFill="1" applyBorder="1" applyAlignment="1" applyProtection="1">
      <alignment vertical="top"/>
    </xf>
    <xf numFmtId="0" fontId="8" fillId="4" borderId="4" xfId="1" applyNumberFormat="1" applyFont="1" applyFill="1" applyBorder="1" applyAlignment="1" applyProtection="1">
      <alignment vertical="top"/>
    </xf>
    <xf numFmtId="0" fontId="9" fillId="4" borderId="4" xfId="1" applyNumberFormat="1" applyFont="1" applyFill="1" applyBorder="1" applyAlignment="1" applyProtection="1">
      <alignment vertical="top"/>
    </xf>
    <xf numFmtId="164" fontId="9" fillId="4" borderId="4" xfId="1" applyNumberFormat="1" applyFont="1" applyFill="1" applyBorder="1" applyAlignment="1" applyProtection="1">
      <alignment vertical="top"/>
    </xf>
    <xf numFmtId="0" fontId="8" fillId="4" borderId="5" xfId="1" applyNumberFormat="1" applyFont="1" applyFill="1" applyBorder="1" applyAlignment="1" applyProtection="1">
      <alignment vertical="top"/>
    </xf>
    <xf numFmtId="0" fontId="9" fillId="4" borderId="5" xfId="1" applyNumberFormat="1" applyFont="1" applyFill="1" applyBorder="1" applyAlignment="1" applyProtection="1">
      <alignment vertical="top"/>
    </xf>
    <xf numFmtId="164" fontId="9" fillId="4" borderId="5" xfId="1" applyNumberFormat="1" applyFont="1" applyFill="1" applyBorder="1" applyAlignment="1" applyProtection="1">
      <alignment vertical="top"/>
    </xf>
    <xf numFmtId="0" fontId="11" fillId="0" borderId="6" xfId="1" applyNumberFormat="1" applyFont="1" applyFill="1" applyBorder="1" applyAlignment="1" applyProtection="1">
      <alignment vertical="top"/>
    </xf>
    <xf numFmtId="0" fontId="11" fillId="0" borderId="6" xfId="1" applyFont="1" applyFill="1" applyBorder="1" applyAlignment="1" applyProtection="1">
      <alignment vertical="top"/>
    </xf>
    <xf numFmtId="0" fontId="11" fillId="0" borderId="0" xfId="2" applyFont="1" applyFill="1" applyBorder="1"/>
    <xf numFmtId="0" fontId="18" fillId="0" borderId="0" xfId="2" applyFont="1" applyFill="1" applyBorder="1"/>
    <xf numFmtId="0" fontId="1" fillId="0" borderId="0" xfId="1" applyNumberFormat="1" applyFont="1" applyFill="1" applyBorder="1" applyAlignment="1" applyProtection="1"/>
    <xf numFmtId="0" fontId="3" fillId="0" borderId="0" xfId="3" applyFill="1"/>
    <xf numFmtId="4" fontId="1" fillId="0" borderId="0" xfId="1" applyNumberFormat="1" applyFill="1" applyBorder="1" applyAlignment="1" applyProtection="1"/>
    <xf numFmtId="0" fontId="3" fillId="0" borderId="0" xfId="3"/>
  </cellXfs>
  <cellStyles count="4">
    <cellStyle name="Normal" xfId="0" builtinId="0"/>
    <cellStyle name="Normal 17" xfId="3" xr:uid="{AEEE6D5A-BA58-4AF9-AAE1-48AEDBCF8CAF}"/>
    <cellStyle name="Normal 2 2" xfId="2" xr:uid="{42A3BD77-2C3E-4766-A0A1-C6C3CF485BC8}"/>
    <cellStyle name="Normal 3 2 2 2 3" xfId="1" xr:uid="{8E1F3D19-08A3-44CB-B032-50F2263DA8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OBIERN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ernandezg\Desktop\CTAPUB%202022\ARCHIVOS%20VINCULADOS%20(G.ESTATAL)%20DICIEMBRE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B14">
            <v>11667636522</v>
          </cell>
          <cell r="C14">
            <v>8071189992</v>
          </cell>
        </row>
      </sheetData>
      <sheetData sheetId="1">
        <row r="11">
          <cell r="D11">
            <v>2043741103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1902090310</v>
          </cell>
        </row>
        <row r="15">
          <cell r="D15">
            <v>806147801</v>
          </cell>
        </row>
        <row r="16">
          <cell r="D16">
            <v>1250352576</v>
          </cell>
        </row>
        <row r="17">
          <cell r="D17">
            <v>319793156</v>
          </cell>
        </row>
        <row r="20">
          <cell r="D20">
            <v>100236473240</v>
          </cell>
        </row>
        <row r="22">
          <cell r="D22">
            <v>10812744007</v>
          </cell>
        </row>
        <row r="24">
          <cell r="D24">
            <v>15638390</v>
          </cell>
        </row>
        <row r="37">
          <cell r="D37">
            <v>39543183125</v>
          </cell>
        </row>
        <row r="38">
          <cell r="D38">
            <v>1191092321</v>
          </cell>
        </row>
        <row r="39">
          <cell r="D39">
            <v>3531163221</v>
          </cell>
        </row>
        <row r="41">
          <cell r="D41">
            <v>1432444</v>
          </cell>
        </row>
        <row r="42">
          <cell r="D42">
            <v>281287619</v>
          </cell>
        </row>
        <row r="43">
          <cell r="D43">
            <v>472625408</v>
          </cell>
        </row>
        <row r="44">
          <cell r="D44">
            <v>918455270</v>
          </cell>
        </row>
        <row r="45">
          <cell r="D45">
            <v>1400101424</v>
          </cell>
        </row>
        <row r="46">
          <cell r="D46">
            <v>42208621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1">
          <cell r="D51">
            <v>8883566580</v>
          </cell>
        </row>
        <row r="52">
          <cell r="D52">
            <v>17253533601</v>
          </cell>
        </row>
        <row r="53">
          <cell r="D53">
            <v>0</v>
          </cell>
        </row>
        <row r="54">
          <cell r="D54">
            <v>1182955046</v>
          </cell>
        </row>
        <row r="60">
          <cell r="D60">
            <v>2185245624</v>
          </cell>
        </row>
      </sheetData>
      <sheetData sheetId="2"/>
      <sheetData sheetId="3">
        <row r="4">
          <cell r="A4" t="str">
            <v>DEL 1 DE ENERO AL 31 DE DICIEMBRE DE 2022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ESF (cuentas)"/>
      <sheetName val="AJUSTES DE CONSOLIDACIÓN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7 CIPyC"/>
      <sheetName val="8 EyE"/>
      <sheetName val="9 CONC. AHORRO"/>
      <sheetName val="34 FIDEFIM"/>
      <sheetName val="35 DEUDA PUB INDIRECTA"/>
      <sheetName val="36 EDO ANALITICO INGRESOS"/>
      <sheetName val="37 Edo Ejerc x Cap Gto"/>
      <sheetName val="10 FIDEIC"/>
      <sheetName val="11 REP. REC."/>
      <sheetName val="35-a REPORTE DEUDA"/>
      <sheetName val="35-b INDICADORES DEUDA"/>
      <sheetName val="12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31 DE DICIEMBRE DE 2022</v>
          </cell>
        </row>
      </sheetData>
      <sheetData sheetId="1">
        <row r="12">
          <cell r="N12">
            <v>43637686</v>
          </cell>
          <cell r="O12">
            <v>621882869</v>
          </cell>
        </row>
        <row r="20">
          <cell r="F20">
            <v>106072447</v>
          </cell>
          <cell r="G20">
            <v>5999677</v>
          </cell>
        </row>
        <row r="21">
          <cell r="N21">
            <v>0</v>
          </cell>
          <cell r="O21">
            <v>0</v>
          </cell>
        </row>
        <row r="25">
          <cell r="N25">
            <v>0</v>
          </cell>
        </row>
        <row r="26">
          <cell r="N26">
            <v>0</v>
          </cell>
        </row>
        <row r="28">
          <cell r="F28">
            <v>0</v>
          </cell>
          <cell r="G28">
            <v>47802537</v>
          </cell>
          <cell r="N28">
            <v>2599170</v>
          </cell>
          <cell r="O28">
            <v>652533</v>
          </cell>
        </row>
        <row r="34">
          <cell r="F34">
            <v>0</v>
          </cell>
          <cell r="G34">
            <v>0</v>
          </cell>
        </row>
        <row r="36">
          <cell r="N36">
            <v>39495713</v>
          </cell>
          <cell r="O36">
            <v>0</v>
          </cell>
        </row>
        <row r="38">
          <cell r="F38">
            <v>0</v>
          </cell>
          <cell r="G38">
            <v>20303613</v>
          </cell>
        </row>
        <row r="40">
          <cell r="F40">
            <v>0</v>
          </cell>
          <cell r="G40">
            <v>0</v>
          </cell>
          <cell r="N40">
            <v>3839189</v>
          </cell>
          <cell r="O40">
            <v>32354475</v>
          </cell>
        </row>
        <row r="42">
          <cell r="F42">
            <v>0</v>
          </cell>
          <cell r="G42">
            <v>0</v>
          </cell>
        </row>
        <row r="49">
          <cell r="F49">
            <v>0</v>
          </cell>
          <cell r="G49">
            <v>281751145</v>
          </cell>
        </row>
        <row r="50">
          <cell r="N50">
            <v>124050</v>
          </cell>
          <cell r="O50">
            <v>9838229</v>
          </cell>
        </row>
        <row r="54">
          <cell r="F54">
            <v>29915757</v>
          </cell>
          <cell r="G54">
            <v>6170487</v>
          </cell>
          <cell r="N54">
            <v>0</v>
          </cell>
          <cell r="O54">
            <v>0</v>
          </cell>
        </row>
        <row r="58">
          <cell r="O58">
            <v>242013061</v>
          </cell>
        </row>
        <row r="59">
          <cell r="O59">
            <v>0</v>
          </cell>
        </row>
        <row r="60">
          <cell r="F60">
            <v>294652737</v>
          </cell>
          <cell r="G60">
            <v>2259666993</v>
          </cell>
        </row>
        <row r="61">
          <cell r="N61">
            <v>0</v>
          </cell>
          <cell r="O61">
            <v>429663342</v>
          </cell>
        </row>
        <row r="64">
          <cell r="N64">
            <v>3428</v>
          </cell>
          <cell r="O64">
            <v>939118</v>
          </cell>
        </row>
        <row r="67">
          <cell r="F67">
            <v>205860247</v>
          </cell>
          <cell r="G67">
            <v>377275482</v>
          </cell>
        </row>
        <row r="71">
          <cell r="N71">
            <v>0</v>
          </cell>
          <cell r="O71">
            <v>1888024</v>
          </cell>
        </row>
        <row r="76">
          <cell r="F76">
            <v>0</v>
          </cell>
          <cell r="G76">
            <v>31033906</v>
          </cell>
        </row>
        <row r="82">
          <cell r="F82">
            <v>20524549</v>
          </cell>
          <cell r="G82">
            <v>0</v>
          </cell>
        </row>
        <row r="86">
          <cell r="N86">
            <v>0</v>
          </cell>
          <cell r="O86">
            <v>0</v>
          </cell>
        </row>
        <row r="88">
          <cell r="F88">
            <v>164238528</v>
          </cell>
          <cell r="G88">
            <v>0</v>
          </cell>
        </row>
        <row r="89">
          <cell r="N89">
            <v>31393075</v>
          </cell>
          <cell r="O89">
            <v>0</v>
          </cell>
        </row>
        <row r="92">
          <cell r="N92">
            <v>0</v>
          </cell>
          <cell r="O92">
            <v>3787145081</v>
          </cell>
        </row>
        <row r="95">
          <cell r="F95">
            <v>0</v>
          </cell>
          <cell r="G95">
            <v>15167143</v>
          </cell>
        </row>
        <row r="98">
          <cell r="N98">
            <v>0</v>
          </cell>
          <cell r="O98">
            <v>30886376074</v>
          </cell>
        </row>
        <row r="101">
          <cell r="N101">
            <v>1151818308</v>
          </cell>
          <cell r="O101">
            <v>0</v>
          </cell>
        </row>
        <row r="104">
          <cell r="N104">
            <v>60067313</v>
          </cell>
          <cell r="O104">
            <v>2157</v>
          </cell>
        </row>
        <row r="109">
          <cell r="N109">
            <v>0</v>
          </cell>
          <cell r="O109">
            <v>0</v>
          </cell>
        </row>
        <row r="113">
          <cell r="N113">
            <v>0</v>
          </cell>
          <cell r="O113">
            <v>0</v>
          </cell>
        </row>
        <row r="117">
          <cell r="N117">
            <v>0</v>
          </cell>
          <cell r="O117">
            <v>0</v>
          </cell>
        </row>
      </sheetData>
      <sheetData sheetId="2">
        <row r="5">
          <cell r="A5" t="str">
            <v>AL 31 DE DICIEMBRE DE 2022</v>
          </cell>
        </row>
      </sheetData>
      <sheetData sheetId="3">
        <row r="11">
          <cell r="J11">
            <v>2659766745</v>
          </cell>
        </row>
      </sheetData>
      <sheetData sheetId="4" refreshError="1"/>
      <sheetData sheetId="5" refreshError="1"/>
      <sheetData sheetId="6"/>
      <sheetData sheetId="7">
        <row r="4">
          <cell r="A4" t="str">
            <v>DEL 1 DE ENERO AL 31 DE DICIEMBRE DE 2022</v>
          </cell>
        </row>
      </sheetData>
      <sheetData sheetId="8"/>
      <sheetData sheetId="9"/>
      <sheetData sheetId="10"/>
      <sheetData sheetId="11" refreshError="1"/>
      <sheetData sheetId="12">
        <row r="13">
          <cell r="F13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AFBA2-39F7-4D2D-85CD-CA04D6E5B15D}">
  <sheetPr>
    <tabColor theme="0" tint="-0.14999847407452621"/>
    <pageSetUpPr fitToPage="1"/>
  </sheetPr>
  <dimension ref="A1:G80"/>
  <sheetViews>
    <sheetView showGridLines="0" tabSelected="1" workbookViewId="0">
      <selection sqref="A1:E78"/>
    </sheetView>
  </sheetViews>
  <sheetFormatPr baseColWidth="10" defaultRowHeight="15" x14ac:dyDescent="0.25"/>
  <cols>
    <col min="1" max="1" width="5.7109375" style="3" customWidth="1"/>
    <col min="2" max="2" width="6.7109375" style="3" customWidth="1"/>
    <col min="3" max="3" width="104.7109375" style="3" customWidth="1"/>
    <col min="4" max="5" width="21" style="3" customWidth="1"/>
    <col min="6" max="7" width="11.42578125" style="61"/>
  </cols>
  <sheetData>
    <row r="1" spans="1:6" s="3" customFormat="1" ht="13.5" customHeight="1" x14ac:dyDescent="0.25">
      <c r="A1" s="1" t="s">
        <v>0</v>
      </c>
      <c r="B1" s="1"/>
      <c r="C1" s="1"/>
      <c r="D1" s="1"/>
      <c r="E1" s="1"/>
      <c r="F1" s="2"/>
    </row>
    <row r="2" spans="1:6" s="3" customFormat="1" ht="13.5" customHeight="1" x14ac:dyDescent="0.25">
      <c r="A2" s="4" t="s">
        <v>1</v>
      </c>
      <c r="B2" s="4"/>
      <c r="C2" s="4"/>
      <c r="D2" s="4"/>
      <c r="E2" s="4"/>
      <c r="F2" s="2"/>
    </row>
    <row r="3" spans="1:6" s="3" customFormat="1" ht="13.5" customHeight="1" x14ac:dyDescent="0.25">
      <c r="A3" s="4" t="s">
        <v>2</v>
      </c>
      <c r="B3" s="4"/>
      <c r="C3" s="4"/>
      <c r="D3" s="4"/>
      <c r="E3" s="4"/>
      <c r="F3" s="2"/>
    </row>
    <row r="4" spans="1:6" s="3" customFormat="1" ht="13.5" customHeight="1" x14ac:dyDescent="0.25">
      <c r="A4" s="5" t="str">
        <f>'[1]4 ECSF'!A4:D4</f>
        <v>DEL 1 DE ENERO AL 31 DE DICIEMBRE DE 2022</v>
      </c>
      <c r="B4" s="5"/>
      <c r="C4" s="5"/>
      <c r="D4" s="5"/>
      <c r="E4" s="5"/>
      <c r="F4" s="2"/>
    </row>
    <row r="5" spans="1:6" s="3" customFormat="1" ht="13.5" customHeight="1" x14ac:dyDescent="0.25">
      <c r="A5" s="6" t="s">
        <v>3</v>
      </c>
      <c r="B5" s="6"/>
      <c r="C5" s="6"/>
      <c r="D5" s="6"/>
      <c r="E5" s="6"/>
      <c r="F5" s="2"/>
    </row>
    <row r="6" spans="1:6" s="11" customFormat="1" ht="18.75" customHeight="1" x14ac:dyDescent="0.25">
      <c r="A6" s="7" t="s">
        <v>4</v>
      </c>
      <c r="B6" s="8"/>
      <c r="C6" s="8"/>
      <c r="D6" s="9" t="s">
        <v>5</v>
      </c>
      <c r="E6" s="9" t="s">
        <v>6</v>
      </c>
      <c r="F6" s="10"/>
    </row>
    <row r="7" spans="1:6" s="3" customFormat="1" ht="5.0999999999999996" customHeight="1" x14ac:dyDescent="0.25">
      <c r="A7" s="12"/>
      <c r="B7" s="12"/>
      <c r="C7" s="12"/>
      <c r="D7" s="13"/>
      <c r="E7" s="13"/>
      <c r="F7" s="2"/>
    </row>
    <row r="8" spans="1:6" s="2" customFormat="1" x14ac:dyDescent="0.2">
      <c r="A8" s="14" t="s">
        <v>7</v>
      </c>
      <c r="B8" s="15"/>
      <c r="C8" s="15"/>
      <c r="D8" s="16"/>
      <c r="E8" s="16"/>
    </row>
    <row r="9" spans="1:6" s="3" customFormat="1" ht="5.0999999999999996" customHeight="1" x14ac:dyDescent="0.25">
      <c r="A9" s="17"/>
      <c r="B9" s="17"/>
      <c r="C9" s="17"/>
      <c r="D9" s="13"/>
      <c r="E9" s="13"/>
      <c r="F9" s="2"/>
    </row>
    <row r="10" spans="1:6" s="2" customFormat="1" ht="12.75" x14ac:dyDescent="0.2">
      <c r="A10" s="18"/>
      <c r="B10" s="18" t="s">
        <v>8</v>
      </c>
      <c r="C10" s="18"/>
      <c r="D10" s="19">
        <f>SUM(D11:D20)</f>
        <v>117386980583</v>
      </c>
      <c r="E10" s="19">
        <f>SUM(E11:E20)</f>
        <v>103934228829</v>
      </c>
    </row>
    <row r="11" spans="1:6" s="2" customFormat="1" ht="12.75" x14ac:dyDescent="0.2">
      <c r="A11" s="20"/>
      <c r="B11" s="20"/>
      <c r="C11" s="20" t="s">
        <v>9</v>
      </c>
      <c r="D11" s="21">
        <f>SUM('[1]2EA'!D11)</f>
        <v>2043741103</v>
      </c>
      <c r="E11" s="21">
        <v>1840060347</v>
      </c>
    </row>
    <row r="12" spans="1:6" s="2" customFormat="1" ht="12.75" x14ac:dyDescent="0.2">
      <c r="A12" s="20"/>
      <c r="B12" s="20"/>
      <c r="C12" s="20" t="s">
        <v>10</v>
      </c>
      <c r="D12" s="21">
        <f>SUM('[1]2EA'!D12)</f>
        <v>0</v>
      </c>
      <c r="E12" s="21">
        <v>0</v>
      </c>
    </row>
    <row r="13" spans="1:6" s="2" customFormat="1" ht="12.75" customHeight="1" x14ac:dyDescent="0.2">
      <c r="A13" s="20"/>
      <c r="B13" s="20"/>
      <c r="C13" s="20" t="s">
        <v>11</v>
      </c>
      <c r="D13" s="21">
        <f>SUM('[1]2EA'!D13)</f>
        <v>0</v>
      </c>
      <c r="E13" s="21">
        <v>0</v>
      </c>
    </row>
    <row r="14" spans="1:6" s="2" customFormat="1" ht="12.75" x14ac:dyDescent="0.2">
      <c r="A14" s="20"/>
      <c r="B14" s="20"/>
      <c r="C14" s="20" t="s">
        <v>12</v>
      </c>
      <c r="D14" s="21">
        <f>SUM('[1]2EA'!D14)</f>
        <v>1902090310</v>
      </c>
      <c r="E14" s="21">
        <v>1561977154</v>
      </c>
    </row>
    <row r="15" spans="1:6" s="2" customFormat="1" ht="12.75" x14ac:dyDescent="0.2">
      <c r="A15" s="20"/>
      <c r="B15" s="20"/>
      <c r="C15" s="20" t="s">
        <v>13</v>
      </c>
      <c r="D15" s="21">
        <f>SUM('[1]2EA'!D15)</f>
        <v>806147801</v>
      </c>
      <c r="E15" s="21">
        <v>359659862</v>
      </c>
    </row>
    <row r="16" spans="1:6" s="2" customFormat="1" ht="12.75" x14ac:dyDescent="0.2">
      <c r="A16" s="20"/>
      <c r="B16" s="20"/>
      <c r="C16" s="20" t="s">
        <v>14</v>
      </c>
      <c r="D16" s="21">
        <f>SUM('[1]2EA'!D16)</f>
        <v>1250352576</v>
      </c>
      <c r="E16" s="21">
        <v>1302751867</v>
      </c>
    </row>
    <row r="17" spans="1:7" s="2" customFormat="1" ht="12.75" x14ac:dyDescent="0.2">
      <c r="A17" s="20"/>
      <c r="B17" s="20"/>
      <c r="C17" s="20" t="s">
        <v>15</v>
      </c>
      <c r="D17" s="21">
        <f>SUM('[1]2EA'!D17)</f>
        <v>319793156</v>
      </c>
      <c r="E17" s="21">
        <v>243753796</v>
      </c>
    </row>
    <row r="18" spans="1:7" s="2" customFormat="1" ht="12.75" customHeight="1" x14ac:dyDescent="0.2">
      <c r="A18" s="22"/>
      <c r="B18" s="22"/>
      <c r="C18" s="23" t="s">
        <v>16</v>
      </c>
      <c r="D18" s="21">
        <f>SUM('[1]2EA'!D20)</f>
        <v>100236473240</v>
      </c>
      <c r="E18" s="24">
        <v>89850662232</v>
      </c>
    </row>
    <row r="19" spans="1:7" s="2" customFormat="1" ht="12.75" x14ac:dyDescent="0.2">
      <c r="A19" s="22"/>
      <c r="B19" s="22"/>
      <c r="C19" s="25" t="s">
        <v>17</v>
      </c>
      <c r="D19" s="21">
        <f>SUM('[1]2EA'!D22)</f>
        <v>10812744007</v>
      </c>
      <c r="E19" s="24">
        <v>8767472515</v>
      </c>
    </row>
    <row r="20" spans="1:7" s="27" customFormat="1" ht="12.75" x14ac:dyDescent="0.2">
      <c r="A20" s="22"/>
      <c r="B20" s="22"/>
      <c r="C20" s="25" t="s">
        <v>18</v>
      </c>
      <c r="D20" s="26">
        <f>SUM('[1]2EA'!D24)</f>
        <v>15638390</v>
      </c>
      <c r="E20" s="26">
        <v>7891056</v>
      </c>
    </row>
    <row r="21" spans="1:7" s="2" customFormat="1" ht="5.25" customHeight="1" x14ac:dyDescent="0.2">
      <c r="A21" s="28"/>
      <c r="B21" s="28"/>
      <c r="C21" s="28"/>
      <c r="D21" s="21"/>
      <c r="E21" s="21"/>
    </row>
    <row r="22" spans="1:7" s="2" customFormat="1" ht="12.75" x14ac:dyDescent="0.2">
      <c r="A22" s="18"/>
      <c r="B22" s="18" t="s">
        <v>19</v>
      </c>
      <c r="C22" s="18"/>
      <c r="D22" s="19">
        <f>SUM(D23:D38)</f>
        <v>75703895258</v>
      </c>
      <c r="E22" s="19">
        <f>SUM(E23:E38)</f>
        <v>72246581631</v>
      </c>
    </row>
    <row r="23" spans="1:7" s="10" customFormat="1" ht="12.75" x14ac:dyDescent="0.25">
      <c r="A23" s="22"/>
      <c r="B23" s="22"/>
      <c r="C23" s="25" t="s">
        <v>20</v>
      </c>
      <c r="D23" s="24">
        <f>SUM('[1]2EA'!D37)</f>
        <v>39543183125</v>
      </c>
      <c r="E23" s="24">
        <v>37831672702</v>
      </c>
    </row>
    <row r="24" spans="1:7" s="10" customFormat="1" ht="12.75" x14ac:dyDescent="0.25">
      <c r="A24" s="22"/>
      <c r="B24" s="22"/>
      <c r="C24" s="25" t="s">
        <v>21</v>
      </c>
      <c r="D24" s="24">
        <f>SUM('[1]2EA'!D38)</f>
        <v>1191092321</v>
      </c>
      <c r="E24" s="24">
        <v>1332043130</v>
      </c>
    </row>
    <row r="25" spans="1:7" s="10" customFormat="1" ht="12.75" x14ac:dyDescent="0.25">
      <c r="A25" s="22"/>
      <c r="B25" s="22"/>
      <c r="C25" s="25" t="s">
        <v>22</v>
      </c>
      <c r="D25" s="24">
        <f>SUM('[1]2EA'!D39)</f>
        <v>3531163221</v>
      </c>
      <c r="E25" s="24">
        <v>3636870112</v>
      </c>
    </row>
    <row r="26" spans="1:7" s="2" customFormat="1" ht="12.75" x14ac:dyDescent="0.2">
      <c r="A26" s="29"/>
      <c r="B26" s="29"/>
      <c r="C26" s="25" t="s">
        <v>23</v>
      </c>
      <c r="D26" s="26">
        <f>SUM('[1]2EA'!D41)</f>
        <v>1432444</v>
      </c>
      <c r="E26" s="26">
        <v>124289784</v>
      </c>
    </row>
    <row r="27" spans="1:7" s="2" customFormat="1" ht="12.75" x14ac:dyDescent="0.2">
      <c r="A27" s="29"/>
      <c r="B27" s="29"/>
      <c r="C27" s="25" t="s">
        <v>24</v>
      </c>
      <c r="D27" s="26">
        <f>SUM('[1]2EA'!D42)</f>
        <v>281287619</v>
      </c>
      <c r="E27" s="26">
        <v>118116684</v>
      </c>
    </row>
    <row r="28" spans="1:7" s="2" customFormat="1" ht="12.75" x14ac:dyDescent="0.2">
      <c r="A28" s="29"/>
      <c r="B28" s="29"/>
      <c r="C28" s="25" t="s">
        <v>25</v>
      </c>
      <c r="D28" s="26">
        <f>SUM('[1]2EA'!D43)</f>
        <v>472625408</v>
      </c>
      <c r="E28" s="26">
        <v>367208645</v>
      </c>
    </row>
    <row r="29" spans="1:7" s="2" customFormat="1" ht="12.75" x14ac:dyDescent="0.2">
      <c r="A29" s="29"/>
      <c r="B29" s="29"/>
      <c r="C29" s="25" t="s">
        <v>26</v>
      </c>
      <c r="D29" s="26">
        <f>SUM('[1]2EA'!D44)</f>
        <v>918455270</v>
      </c>
      <c r="E29" s="26">
        <v>930742836</v>
      </c>
    </row>
    <row r="30" spans="1:7" s="2" customFormat="1" ht="12.75" x14ac:dyDescent="0.2">
      <c r="A30" s="29"/>
      <c r="B30" s="29"/>
      <c r="C30" s="25" t="s">
        <v>27</v>
      </c>
      <c r="D30" s="26">
        <f>SUM('[1]2EA'!D45)</f>
        <v>1400101424</v>
      </c>
      <c r="E30" s="26">
        <v>2001410545</v>
      </c>
      <c r="G30" s="30"/>
    </row>
    <row r="31" spans="1:7" s="2" customFormat="1" ht="12.75" x14ac:dyDescent="0.2">
      <c r="A31" s="29"/>
      <c r="B31" s="29"/>
      <c r="C31" s="31" t="s">
        <v>28</v>
      </c>
      <c r="D31" s="26">
        <f>SUM('[1]2EA'!D46)</f>
        <v>42208621</v>
      </c>
      <c r="E31" s="26">
        <v>44344334</v>
      </c>
      <c r="G31" s="30"/>
    </row>
    <row r="32" spans="1:7" s="2" customFormat="1" ht="12.75" customHeight="1" x14ac:dyDescent="0.2">
      <c r="A32" s="29"/>
      <c r="B32" s="29"/>
      <c r="C32" s="31" t="s">
        <v>29</v>
      </c>
      <c r="D32" s="26">
        <f>SUM('[1]2EA'!D47)</f>
        <v>0</v>
      </c>
      <c r="E32" s="26">
        <v>0</v>
      </c>
      <c r="G32" s="30"/>
    </row>
    <row r="33" spans="1:7" s="2" customFormat="1" ht="12.75" customHeight="1" x14ac:dyDescent="0.2">
      <c r="A33" s="29"/>
      <c r="B33" s="29"/>
      <c r="C33" s="31" t="s">
        <v>30</v>
      </c>
      <c r="D33" s="26">
        <f>SUM('[1]2EA'!D48)</f>
        <v>0</v>
      </c>
      <c r="E33" s="26">
        <v>0</v>
      </c>
      <c r="G33" s="30"/>
    </row>
    <row r="34" spans="1:7" s="2" customFormat="1" ht="12.75" customHeight="1" x14ac:dyDescent="0.2">
      <c r="A34" s="29"/>
      <c r="B34" s="29"/>
      <c r="C34" s="31" t="s">
        <v>31</v>
      </c>
      <c r="D34" s="26">
        <f>SUM('[1]2EA'!D49)</f>
        <v>0</v>
      </c>
      <c r="E34" s="26">
        <v>0</v>
      </c>
      <c r="G34" s="30"/>
    </row>
    <row r="35" spans="1:7" s="2" customFormat="1" ht="12.75" x14ac:dyDescent="0.2">
      <c r="A35" s="29"/>
      <c r="B35" s="29"/>
      <c r="C35" s="25" t="s">
        <v>32</v>
      </c>
      <c r="D35" s="26">
        <f>SUM('[1]2EA'!D51)</f>
        <v>8883566580</v>
      </c>
      <c r="E35" s="26">
        <v>7493151570</v>
      </c>
    </row>
    <row r="36" spans="1:7" s="2" customFormat="1" ht="12.75" x14ac:dyDescent="0.2">
      <c r="A36" s="29"/>
      <c r="B36" s="29"/>
      <c r="C36" s="25" t="s">
        <v>33</v>
      </c>
      <c r="D36" s="26">
        <f>SUM('[1]2EA'!D52)</f>
        <v>17253533601</v>
      </c>
      <c r="E36" s="26">
        <v>16166205229</v>
      </c>
    </row>
    <row r="37" spans="1:7" s="2" customFormat="1" ht="12.75" customHeight="1" x14ac:dyDescent="0.2">
      <c r="A37" s="29"/>
      <c r="B37" s="29"/>
      <c r="C37" s="25" t="s">
        <v>34</v>
      </c>
      <c r="D37" s="26">
        <f>SUM('[1]2EA'!D53)</f>
        <v>0</v>
      </c>
      <c r="E37" s="26">
        <v>0</v>
      </c>
    </row>
    <row r="38" spans="1:7" s="2" customFormat="1" ht="12.75" x14ac:dyDescent="0.2">
      <c r="A38" s="32"/>
      <c r="B38" s="32"/>
      <c r="C38" s="33" t="s">
        <v>35</v>
      </c>
      <c r="D38" s="26">
        <f>SUM('[1]2EA'!D60)</f>
        <v>2185245624</v>
      </c>
      <c r="E38" s="26">
        <v>2200526060</v>
      </c>
    </row>
    <row r="39" spans="1:7" s="3" customFormat="1" ht="5.0999999999999996" customHeight="1" x14ac:dyDescent="0.25">
      <c r="A39" s="12"/>
      <c r="B39" s="12"/>
      <c r="C39" s="12"/>
      <c r="D39" s="13"/>
      <c r="E39" s="13"/>
      <c r="F39" s="2"/>
    </row>
    <row r="40" spans="1:7" s="3" customFormat="1" x14ac:dyDescent="0.25">
      <c r="A40" s="14" t="s">
        <v>36</v>
      </c>
      <c r="B40" s="15"/>
      <c r="C40" s="15"/>
      <c r="D40" s="34">
        <f>SUM(D10-D22)</f>
        <v>41683085325</v>
      </c>
      <c r="E40" s="34">
        <f>SUM(E10-E22)</f>
        <v>31687647198</v>
      </c>
      <c r="F40" s="35"/>
      <c r="G40" s="36"/>
    </row>
    <row r="41" spans="1:7" s="3" customFormat="1" x14ac:dyDescent="0.25">
      <c r="A41" s="17"/>
      <c r="B41" s="17"/>
      <c r="C41" s="17"/>
      <c r="D41" s="13"/>
      <c r="E41" s="13"/>
      <c r="F41" s="2"/>
    </row>
    <row r="42" spans="1:7" s="2" customFormat="1" x14ac:dyDescent="0.2">
      <c r="A42" s="14" t="s">
        <v>37</v>
      </c>
      <c r="B42" s="15"/>
      <c r="C42" s="15"/>
      <c r="D42" s="16"/>
      <c r="E42" s="16"/>
    </row>
    <row r="43" spans="1:7" s="2" customFormat="1" x14ac:dyDescent="0.2">
      <c r="A43" s="37"/>
      <c r="B43" s="28"/>
      <c r="C43" s="28"/>
      <c r="D43" s="38"/>
      <c r="E43" s="38"/>
    </row>
    <row r="44" spans="1:7" s="2" customFormat="1" ht="12.75" x14ac:dyDescent="0.2">
      <c r="A44" s="18"/>
      <c r="B44" s="18" t="s">
        <v>8</v>
      </c>
      <c r="C44" s="18"/>
      <c r="D44" s="19">
        <f>SUM(D45:D47)</f>
        <v>2064542961</v>
      </c>
      <c r="E44" s="19">
        <f>SUM(E45:E47)</f>
        <v>4822355384</v>
      </c>
    </row>
    <row r="45" spans="1:7" s="2" customFormat="1" ht="12.75" x14ac:dyDescent="0.2">
      <c r="A45" s="39"/>
      <c r="B45" s="39"/>
      <c r="C45" s="39" t="s">
        <v>38</v>
      </c>
      <c r="D45" s="26">
        <f>SUM('[2]MATRIZ FLUJO EFECTIVO'!F60)</f>
        <v>294652737</v>
      </c>
      <c r="E45" s="21">
        <v>270018399</v>
      </c>
      <c r="F45" s="40"/>
      <c r="G45" s="40"/>
    </row>
    <row r="46" spans="1:7" s="2" customFormat="1" ht="12.75" x14ac:dyDescent="0.2">
      <c r="A46" s="39"/>
      <c r="B46" s="39"/>
      <c r="C46" s="39" t="s">
        <v>39</v>
      </c>
      <c r="D46" s="26">
        <f>SUM('[2]MATRIZ FLUJO EFECTIVO'!F67)</f>
        <v>205860247</v>
      </c>
      <c r="E46" s="26">
        <v>341555835</v>
      </c>
      <c r="F46" s="41"/>
      <c r="G46" s="41"/>
    </row>
    <row r="47" spans="1:7" s="2" customFormat="1" ht="12.75" x14ac:dyDescent="0.2">
      <c r="A47" s="39"/>
      <c r="B47" s="39"/>
      <c r="C47" s="39" t="s">
        <v>40</v>
      </c>
      <c r="D47" s="26">
        <f>SUM('[2]MATRIZ FLUJO EFECTIVO'!F20+'[2]MATRIZ FLUJO EFECTIVO'!F28+'[2]MATRIZ FLUJO EFECTIVO'!F34+'[2]MATRIZ FLUJO EFECTIVO'!F38+'[2]MATRIZ FLUJO EFECTIVO'!F40+'[2]MATRIZ FLUJO EFECTIVO'!F42+'[2]MATRIZ FLUJO EFECTIVO'!F49+'[2]MATRIZ FLUJO EFECTIVO'!F54+'[2]MATRIZ FLUJO EFECTIVO'!F76+'[2]MATRIZ FLUJO EFECTIVO'!F82+'[2]MATRIZ FLUJO EFECTIVO'!F88+'[2]MATRIZ FLUJO EFECTIVO'!F95+'[2]MATRIZ FLUJO EFECTIVO'!N86+'[2]MATRIZ FLUJO EFECTIVO'!N89+'[2]MATRIZ FLUJO EFECTIVO'!N92+'[2]MATRIZ FLUJO EFECTIVO'!N98+'[2]MATRIZ FLUJO EFECTIVO'!N101+'[2]MATRIZ FLUJO EFECTIVO'!N104+'[2]MATRIZ FLUJO EFECTIVO'!N109+'[2]MATRIZ FLUJO EFECTIVO'!N113+'[2]MATRIZ FLUJO EFECTIVO'!N117)</f>
        <v>1564029977</v>
      </c>
      <c r="E47" s="26">
        <v>4210781150</v>
      </c>
      <c r="F47" s="40"/>
      <c r="G47" s="40"/>
    </row>
    <row r="48" spans="1:7" s="2" customFormat="1" ht="5.0999999999999996" customHeight="1" x14ac:dyDescent="0.2">
      <c r="A48" s="29"/>
      <c r="B48" s="29"/>
      <c r="C48" s="29"/>
      <c r="D48" s="21"/>
      <c r="E48" s="21"/>
    </row>
    <row r="49" spans="1:7" s="2" customFormat="1" ht="12.75" x14ac:dyDescent="0.2">
      <c r="A49" s="18"/>
      <c r="B49" s="18" t="s">
        <v>19</v>
      </c>
      <c r="C49" s="18"/>
      <c r="D49" s="19">
        <f>SUM(D50:D52)</f>
        <v>37718694295</v>
      </c>
      <c r="E49" s="19">
        <f>SUM(E50:E52)</f>
        <v>35654274852</v>
      </c>
    </row>
    <row r="50" spans="1:7" s="2" customFormat="1" ht="12.75" x14ac:dyDescent="0.2">
      <c r="A50" s="39"/>
      <c r="B50" s="39"/>
      <c r="C50" s="39" t="s">
        <v>38</v>
      </c>
      <c r="D50" s="26">
        <f>SUM('[2]MATRIZ FLUJO EFECTIVO'!G60)</f>
        <v>2259666993</v>
      </c>
      <c r="E50" s="26">
        <v>1057700766</v>
      </c>
    </row>
    <row r="51" spans="1:7" s="2" customFormat="1" ht="12.75" x14ac:dyDescent="0.2">
      <c r="A51" s="39"/>
      <c r="B51" s="39"/>
      <c r="C51" s="39" t="s">
        <v>39</v>
      </c>
      <c r="D51" s="26">
        <f>SUM('[2]MATRIZ FLUJO EFECTIVO'!G67)</f>
        <v>377275482</v>
      </c>
      <c r="E51" s="26">
        <v>52392391</v>
      </c>
    </row>
    <row r="52" spans="1:7" s="2" customFormat="1" ht="12.75" x14ac:dyDescent="0.2">
      <c r="A52" s="39"/>
      <c r="B52" s="39"/>
      <c r="C52" s="39" t="s">
        <v>41</v>
      </c>
      <c r="D52" s="26">
        <f>SUM('[2]MATRIZ FLUJO EFECTIVO'!G20+'[2]MATRIZ FLUJO EFECTIVO'!G28+'[2]MATRIZ FLUJO EFECTIVO'!G34+'[2]MATRIZ FLUJO EFECTIVO'!G38+'[2]MATRIZ FLUJO EFECTIVO'!G40+'[2]MATRIZ FLUJO EFECTIVO'!G42+'[2]MATRIZ FLUJO EFECTIVO'!G49+'[2]MATRIZ FLUJO EFECTIVO'!G54+'[2]MATRIZ FLUJO EFECTIVO'!G76+'[2]MATRIZ FLUJO EFECTIVO'!G82+'[2]MATRIZ FLUJO EFECTIVO'!G88+'[2]MATRIZ FLUJO EFECTIVO'!G95+'[2]MATRIZ FLUJO EFECTIVO'!O86+'[2]MATRIZ FLUJO EFECTIVO'!O89+'[2]MATRIZ FLUJO EFECTIVO'!O92+'[2]MATRIZ FLUJO EFECTIVO'!O98+'[2]MATRIZ FLUJO EFECTIVO'!O101+'[2]MATRIZ FLUJO EFECTIVO'!O104+'[2]MATRIZ FLUJO EFECTIVO'!O109+'[2]MATRIZ FLUJO EFECTIVO'!O113+'[2]MATRIZ FLUJO EFECTIVO'!O117)</f>
        <v>35081751820</v>
      </c>
      <c r="E52" s="26">
        <v>34544181695</v>
      </c>
    </row>
    <row r="53" spans="1:7" s="3" customFormat="1" ht="5.0999999999999996" customHeight="1" x14ac:dyDescent="0.25">
      <c r="A53" s="42"/>
      <c r="B53" s="42"/>
      <c r="C53" s="42"/>
      <c r="D53" s="43"/>
      <c r="E53" s="43"/>
      <c r="F53" s="2"/>
    </row>
    <row r="54" spans="1:7" s="3" customFormat="1" x14ac:dyDescent="0.25">
      <c r="A54" s="14" t="s">
        <v>42</v>
      </c>
      <c r="B54" s="15"/>
      <c r="C54" s="15"/>
      <c r="D54" s="34">
        <f>SUM(D44-D49)</f>
        <v>-35654151334</v>
      </c>
      <c r="E54" s="34">
        <f>SUM(E44-E49)</f>
        <v>-30831919468</v>
      </c>
      <c r="F54" s="35"/>
      <c r="G54" s="36"/>
    </row>
    <row r="55" spans="1:7" s="3" customFormat="1" x14ac:dyDescent="0.25">
      <c r="A55" s="12"/>
      <c r="B55" s="12"/>
      <c r="C55" s="12"/>
      <c r="D55" s="13"/>
      <c r="E55" s="13"/>
      <c r="F55" s="2"/>
    </row>
    <row r="56" spans="1:7" s="2" customFormat="1" x14ac:dyDescent="0.2">
      <c r="A56" s="14" t="s">
        <v>43</v>
      </c>
      <c r="B56" s="15"/>
      <c r="C56" s="15"/>
      <c r="D56" s="16"/>
      <c r="E56" s="16"/>
    </row>
    <row r="57" spans="1:7" s="2" customFormat="1" x14ac:dyDescent="0.2">
      <c r="A57" s="37"/>
      <c r="B57" s="28"/>
      <c r="C57" s="28"/>
      <c r="D57" s="21"/>
      <c r="E57" s="21"/>
    </row>
    <row r="58" spans="1:7" s="2" customFormat="1" ht="12.75" x14ac:dyDescent="0.2">
      <c r="A58" s="18"/>
      <c r="B58" s="18" t="s">
        <v>8</v>
      </c>
      <c r="C58" s="18"/>
      <c r="D58" s="19">
        <f>SUM(D61:D63)</f>
        <v>-152313825</v>
      </c>
      <c r="E58" s="19">
        <f>SUM(E61:E63)</f>
        <v>25108908</v>
      </c>
    </row>
    <row r="59" spans="1:7" s="2" customFormat="1" ht="5.0999999999999996" customHeight="1" x14ac:dyDescent="0.2">
      <c r="B59" s="28"/>
      <c r="C59" s="28"/>
      <c r="D59" s="44"/>
      <c r="E59" s="44"/>
    </row>
    <row r="60" spans="1:7" s="2" customFormat="1" ht="12.75" x14ac:dyDescent="0.2">
      <c r="B60" s="39"/>
      <c r="C60" s="39" t="s">
        <v>44</v>
      </c>
      <c r="D60" s="44">
        <f>SUM(D61)</f>
        <v>-242013061</v>
      </c>
      <c r="E60" s="44">
        <f>SUM(E61:E61)</f>
        <v>-302784449</v>
      </c>
    </row>
    <row r="61" spans="1:7" s="2" customFormat="1" ht="12.75" x14ac:dyDescent="0.2">
      <c r="B61" s="28"/>
      <c r="C61" s="39" t="s">
        <v>45</v>
      </c>
      <c r="D61" s="26">
        <f>SUM('[2]MATRIZ FLUJO EFECTIVO'!N25+'[2]MATRIZ FLUJO EFECTIVO'!N58-'[2]MATRIZ FLUJO EFECTIVO'!O25-'[2]MATRIZ FLUJO EFECTIVO'!O58)</f>
        <v>-242013061</v>
      </c>
      <c r="E61" s="26">
        <v>-302784449</v>
      </c>
    </row>
    <row r="62" spans="1:7" s="2" customFormat="1" ht="12.75" x14ac:dyDescent="0.2">
      <c r="B62" s="28"/>
      <c r="C62" s="39" t="s">
        <v>46</v>
      </c>
      <c r="D62" s="26">
        <v>0</v>
      </c>
      <c r="E62" s="26">
        <v>0</v>
      </c>
    </row>
    <row r="63" spans="1:7" s="2" customFormat="1" ht="12.75" x14ac:dyDescent="0.2">
      <c r="B63" s="39"/>
      <c r="C63" s="39" t="s">
        <v>47</v>
      </c>
      <c r="D63" s="26">
        <f>SUM('[2]MATRIZ FLUJO EFECTIVO'!N12+'[2]MATRIZ FLUJO EFECTIVO'!N21+'[2]MATRIZ FLUJO EFECTIVO'!N26+'[2]MATRIZ FLUJO EFECTIVO'!N28+'[2]MATRIZ FLUJO EFECTIVO'!N36+'[2]MATRIZ FLUJO EFECTIVO'!N40+'[2]MATRIZ FLUJO EFECTIVO'!N50+'[2]MATRIZ FLUJO EFECTIVO'!N54+'[2]MATRIZ FLUJO EFECTIVO'!N59+'[2]MATRIZ FLUJO EFECTIVO'!N61+'[2]MATRIZ FLUJO EFECTIVO'!N64+'[2]MATRIZ FLUJO EFECTIVO'!N71)</f>
        <v>89699236</v>
      </c>
      <c r="E63" s="26">
        <v>327893357</v>
      </c>
    </row>
    <row r="64" spans="1:7" s="2" customFormat="1" ht="5.0999999999999996" customHeight="1" x14ac:dyDescent="0.2">
      <c r="B64" s="28"/>
      <c r="C64" s="28"/>
      <c r="D64" s="21"/>
      <c r="E64" s="21"/>
    </row>
    <row r="65" spans="1:7" s="2" customFormat="1" ht="12.75" x14ac:dyDescent="0.2">
      <c r="A65" s="18"/>
      <c r="B65" s="18" t="s">
        <v>19</v>
      </c>
      <c r="C65" s="18"/>
      <c r="D65" s="19">
        <f>SUM(D67:D70)</f>
        <v>2280173636</v>
      </c>
      <c r="E65" s="19">
        <f>E66+E70</f>
        <v>2045796564</v>
      </c>
    </row>
    <row r="66" spans="1:7" s="2" customFormat="1" ht="12.75" x14ac:dyDescent="0.2">
      <c r="A66" s="39"/>
      <c r="C66" s="39" t="s">
        <v>48</v>
      </c>
      <c r="D66" s="44">
        <f>SUM(D68:D68)</f>
        <v>1182955046</v>
      </c>
      <c r="E66" s="44">
        <f>SUM(E68:E68)</f>
        <v>801271124</v>
      </c>
    </row>
    <row r="67" spans="1:7" s="2" customFormat="1" ht="5.0999999999999996" customHeight="1" x14ac:dyDescent="0.2">
      <c r="A67" s="39"/>
      <c r="B67" s="39"/>
      <c r="C67" s="39"/>
      <c r="D67" s="44"/>
      <c r="E67" s="44"/>
    </row>
    <row r="68" spans="1:7" s="2" customFormat="1" ht="12.75" x14ac:dyDescent="0.2">
      <c r="A68" s="28"/>
      <c r="B68" s="28"/>
      <c r="C68" s="39" t="s">
        <v>45</v>
      </c>
      <c r="D68" s="26">
        <f>SUM('[1]2EA'!D54)</f>
        <v>1182955046</v>
      </c>
      <c r="E68" s="26">
        <v>801271124</v>
      </c>
    </row>
    <row r="69" spans="1:7" s="2" customFormat="1" ht="12.75" x14ac:dyDescent="0.2">
      <c r="B69" s="28"/>
      <c r="C69" s="39" t="s">
        <v>46</v>
      </c>
      <c r="D69" s="26">
        <v>0</v>
      </c>
      <c r="E69" s="26">
        <v>0</v>
      </c>
    </row>
    <row r="70" spans="1:7" s="2" customFormat="1" ht="12.75" x14ac:dyDescent="0.2">
      <c r="A70" s="39"/>
      <c r="B70" s="39"/>
      <c r="C70" s="39" t="s">
        <v>49</v>
      </c>
      <c r="D70" s="26">
        <f>SUM('[2]MATRIZ FLUJO EFECTIVO'!O12+'[2]MATRIZ FLUJO EFECTIVO'!O21+'[2]MATRIZ FLUJO EFECTIVO'!O26+'[2]MATRIZ FLUJO EFECTIVO'!O28+'[2]MATRIZ FLUJO EFECTIVO'!O36+'[2]MATRIZ FLUJO EFECTIVO'!O40+'[2]MATRIZ FLUJO EFECTIVO'!O50+'[2]MATRIZ FLUJO EFECTIVO'!O54+'[2]MATRIZ FLUJO EFECTIVO'!O59+'[2]MATRIZ FLUJO EFECTIVO'!O61+'[2]MATRIZ FLUJO EFECTIVO'!O64+'[2]MATRIZ FLUJO EFECTIVO'!O71)</f>
        <v>1097218590</v>
      </c>
      <c r="E70" s="26">
        <v>1244525440</v>
      </c>
    </row>
    <row r="71" spans="1:7" s="3" customFormat="1" ht="5.0999999999999996" customHeight="1" x14ac:dyDescent="0.25">
      <c r="A71" s="17"/>
      <c r="B71" s="17"/>
      <c r="C71" s="17"/>
      <c r="D71" s="13"/>
      <c r="E71" s="13"/>
      <c r="F71" s="2"/>
    </row>
    <row r="72" spans="1:7" s="3" customFormat="1" x14ac:dyDescent="0.25">
      <c r="A72" s="14" t="s">
        <v>50</v>
      </c>
      <c r="B72" s="15"/>
      <c r="C72" s="15"/>
      <c r="D72" s="34">
        <f>D58-D65</f>
        <v>-2432487461</v>
      </c>
      <c r="E72" s="34">
        <f>E58-E65</f>
        <v>-2020687656</v>
      </c>
      <c r="F72" s="35"/>
      <c r="G72" s="36"/>
    </row>
    <row r="73" spans="1:7" s="2" customFormat="1" ht="12.75" x14ac:dyDescent="0.2">
      <c r="A73" s="28"/>
      <c r="B73" s="28"/>
      <c r="C73" s="28"/>
      <c r="D73" s="21"/>
      <c r="E73" s="21"/>
    </row>
    <row r="74" spans="1:7" s="3" customFormat="1" ht="15.75" thickBot="1" x14ac:dyDescent="0.3">
      <c r="A74" s="45" t="s">
        <v>51</v>
      </c>
      <c r="B74" s="46"/>
      <c r="C74" s="46"/>
      <c r="D74" s="47">
        <f>D40+D54+D72</f>
        <v>3596446530</v>
      </c>
      <c r="E74" s="47">
        <f>E40+E54+E72</f>
        <v>-1164959926</v>
      </c>
      <c r="F74" s="2"/>
    </row>
    <row r="75" spans="1:7" s="2" customFormat="1" ht="15.75" thickBot="1" x14ac:dyDescent="0.25">
      <c r="A75" s="48" t="s">
        <v>52</v>
      </c>
      <c r="B75" s="49"/>
      <c r="C75" s="49"/>
      <c r="D75" s="50">
        <f>SUM('[1]1ESF'!C14)</f>
        <v>8071189992</v>
      </c>
      <c r="E75" s="50">
        <v>9236149918</v>
      </c>
    </row>
    <row r="76" spans="1:7" s="2" customFormat="1" x14ac:dyDescent="0.2">
      <c r="A76" s="51" t="s">
        <v>53</v>
      </c>
      <c r="B76" s="52"/>
      <c r="C76" s="52"/>
      <c r="D76" s="53">
        <f>SUM('[1]1ESF'!B14)</f>
        <v>11667636522</v>
      </c>
      <c r="E76" s="53">
        <v>8071189992</v>
      </c>
    </row>
    <row r="77" spans="1:7" s="3" customFormat="1" ht="4.5" customHeight="1" x14ac:dyDescent="0.25">
      <c r="A77" s="54"/>
      <c r="B77" s="54"/>
      <c r="C77" s="54"/>
      <c r="D77" s="55"/>
      <c r="E77" s="55"/>
      <c r="F77" s="2"/>
    </row>
    <row r="78" spans="1:7" s="3" customFormat="1" ht="12.75" customHeight="1" x14ac:dyDescent="0.25">
      <c r="A78" s="56" t="s">
        <v>54</v>
      </c>
      <c r="B78" s="57"/>
      <c r="C78" s="57"/>
      <c r="D78" s="58"/>
      <c r="E78" s="58"/>
      <c r="F78" s="2"/>
    </row>
    <row r="79" spans="1:7" s="59" customFormat="1" x14ac:dyDescent="0.25">
      <c r="A79" s="58"/>
      <c r="B79" s="58"/>
      <c r="C79" s="58"/>
      <c r="F79" s="2"/>
      <c r="G79" s="3"/>
    </row>
    <row r="80" spans="1:7" s="59" customFormat="1" x14ac:dyDescent="0.25">
      <c r="A80" s="3"/>
      <c r="B80" s="3"/>
      <c r="C80" s="3"/>
      <c r="D80" s="60"/>
      <c r="E80" s="60"/>
      <c r="F80" s="2"/>
      <c r="G80" s="3"/>
    </row>
  </sheetData>
  <mergeCells count="8">
    <mergeCell ref="F45:G45"/>
    <mergeCell ref="F47:G47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6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2023-03-15T19:41:56Z</dcterms:created>
  <dcterms:modified xsi:type="dcterms:W3CDTF">2023-03-15T19:41:56Z</dcterms:modified>
</cp:coreProperties>
</file>