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DA2422A9-C03B-4DC9-8F26-00136B57A4F2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Gobierno Estatal" sheetId="31" r:id="rId1"/>
  </sheets>
  <definedNames>
    <definedName name="_xlnm.Print_Titles" localSheetId="0">'Gobierno Estatal'!$3:$9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2" i="31" l="1"/>
  <c r="J232" i="31"/>
  <c r="K232" i="31"/>
  <c r="L232" i="31"/>
  <c r="M232" i="31"/>
  <c r="N232" i="31"/>
  <c r="O232" i="31"/>
  <c r="H232" i="31"/>
  <c r="I224" i="31"/>
  <c r="J224" i="31"/>
  <c r="K224" i="31"/>
  <c r="L224" i="31"/>
  <c r="M224" i="31"/>
  <c r="N224" i="31"/>
  <c r="O224" i="31"/>
  <c r="H224" i="31"/>
  <c r="I12" i="31"/>
  <c r="I10" i="31" s="1"/>
  <c r="J12" i="31"/>
  <c r="J10" i="31" s="1"/>
  <c r="K12" i="31"/>
  <c r="K10" i="31" s="1"/>
  <c r="L12" i="31"/>
  <c r="L10" i="31" s="1"/>
  <c r="M12" i="31"/>
  <c r="M10" i="31" s="1"/>
  <c r="N12" i="31"/>
  <c r="N10" i="31" s="1"/>
  <c r="O12" i="31"/>
  <c r="O10" i="31" s="1"/>
  <c r="H12" i="31"/>
  <c r="H10" i="31" s="1"/>
  <c r="I250" i="31" l="1"/>
  <c r="I249" i="31" s="1"/>
  <c r="J250" i="31"/>
  <c r="J249" i="31" s="1"/>
  <c r="K250" i="31"/>
  <c r="K249" i="31" s="1"/>
  <c r="L250" i="31"/>
  <c r="L249" i="31" s="1"/>
  <c r="M250" i="31"/>
  <c r="M249" i="31" s="1"/>
  <c r="N250" i="31"/>
  <c r="N249" i="31" s="1"/>
  <c r="H250" i="31"/>
  <c r="H249" i="31" s="1"/>
  <c r="O254" i="31"/>
  <c r="O253" i="31"/>
  <c r="O252" i="31"/>
  <c r="O251" i="31"/>
  <c r="I247" i="31"/>
  <c r="I246" i="31" s="1"/>
  <c r="J247" i="31"/>
  <c r="J246" i="31" s="1"/>
  <c r="K247" i="31"/>
  <c r="K246" i="31" s="1"/>
  <c r="L247" i="31"/>
  <c r="L246" i="31" s="1"/>
  <c r="M247" i="31"/>
  <c r="M246" i="31" s="1"/>
  <c r="N247" i="31"/>
  <c r="N246" i="31" s="1"/>
  <c r="H247" i="31"/>
  <c r="H246" i="31" s="1"/>
  <c r="O248" i="31"/>
  <c r="O247" i="31" s="1"/>
  <c r="O246" i="31" s="1"/>
  <c r="I240" i="31"/>
  <c r="I239" i="31" s="1"/>
  <c r="J240" i="31"/>
  <c r="J239" i="31" s="1"/>
  <c r="K240" i="31"/>
  <c r="K239" i="31" s="1"/>
  <c r="L240" i="31"/>
  <c r="L239" i="31" s="1"/>
  <c r="M240" i="31"/>
  <c r="M239" i="31" s="1"/>
  <c r="N240" i="31"/>
  <c r="N239" i="31" s="1"/>
  <c r="H240" i="31"/>
  <c r="H239" i="31" s="1"/>
  <c r="O242" i="31"/>
  <c r="O241" i="31"/>
  <c r="I237" i="31"/>
  <c r="I236" i="31" s="1"/>
  <c r="J237" i="31"/>
  <c r="J236" i="31" s="1"/>
  <c r="K237" i="31"/>
  <c r="K236" i="31" s="1"/>
  <c r="L237" i="31"/>
  <c r="L236" i="31" s="1"/>
  <c r="M237" i="31"/>
  <c r="M236" i="31" s="1"/>
  <c r="N237" i="31"/>
  <c r="N236" i="31" s="1"/>
  <c r="H237" i="31"/>
  <c r="H236" i="31" s="1"/>
  <c r="O238" i="31"/>
  <c r="O237" i="31" s="1"/>
  <c r="O236" i="31" s="1"/>
  <c r="N235" i="31" l="1"/>
  <c r="H235" i="31"/>
  <c r="K235" i="31"/>
  <c r="I235" i="31"/>
  <c r="N245" i="31"/>
  <c r="L245" i="31"/>
  <c r="J245" i="31"/>
  <c r="L235" i="31"/>
  <c r="J235" i="31"/>
  <c r="H245" i="31"/>
  <c r="M245" i="31"/>
  <c r="K245" i="31"/>
  <c r="I245" i="31"/>
  <c r="O250" i="31"/>
  <c r="O249" i="31" s="1"/>
  <c r="O245" i="31" s="1"/>
  <c r="M235" i="31"/>
  <c r="O240" i="31"/>
  <c r="O239" i="31" s="1"/>
  <c r="O235" i="31" s="1"/>
  <c r="I229" i="31"/>
  <c r="I228" i="31" s="1"/>
  <c r="I227" i="31" s="1"/>
  <c r="J229" i="31"/>
  <c r="J228" i="31" s="1"/>
  <c r="J227" i="31" s="1"/>
  <c r="K229" i="31"/>
  <c r="K228" i="31" s="1"/>
  <c r="K227" i="31" s="1"/>
  <c r="L229" i="31"/>
  <c r="L228" i="31" s="1"/>
  <c r="L227" i="31" s="1"/>
  <c r="M229" i="31"/>
  <c r="M228" i="31" s="1"/>
  <c r="M227" i="31" s="1"/>
  <c r="N229" i="31"/>
  <c r="N228" i="31" s="1"/>
  <c r="N227" i="31" s="1"/>
  <c r="H229" i="31"/>
  <c r="H228" i="31" s="1"/>
  <c r="H227" i="31" s="1"/>
  <c r="O230" i="31"/>
  <c r="O229" i="31" s="1"/>
  <c r="O228" i="31" s="1"/>
  <c r="O227" i="31" s="1"/>
  <c r="H221" i="31"/>
  <c r="H220" i="31" s="1"/>
  <c r="H219" i="31" s="1"/>
  <c r="I221" i="31"/>
  <c r="I220" i="31" s="1"/>
  <c r="I219" i="31" s="1"/>
  <c r="J221" i="31"/>
  <c r="J220" i="31" s="1"/>
  <c r="J219" i="31" s="1"/>
  <c r="K221" i="31"/>
  <c r="K220" i="31" s="1"/>
  <c r="K219" i="31" s="1"/>
  <c r="M221" i="31"/>
  <c r="M220" i="31" s="1"/>
  <c r="M219" i="31" s="1"/>
  <c r="N221" i="31"/>
  <c r="N220" i="31" s="1"/>
  <c r="N219" i="31" s="1"/>
  <c r="L221" i="31"/>
  <c r="L220" i="31" s="1"/>
  <c r="L219" i="31" s="1"/>
  <c r="O222" i="31"/>
  <c r="O221" i="31" s="1"/>
  <c r="O220" i="31" s="1"/>
  <c r="O219" i="31" s="1"/>
  <c r="O216" i="31" l="1"/>
  <c r="O215" i="31" s="1"/>
  <c r="O214" i="31" s="1"/>
  <c r="I215" i="31"/>
  <c r="I214" i="31" s="1"/>
  <c r="J215" i="31"/>
  <c r="J214" i="31" s="1"/>
  <c r="K215" i="31"/>
  <c r="K214" i="31" s="1"/>
  <c r="L215" i="31"/>
  <c r="L214" i="31" s="1"/>
  <c r="M215" i="31"/>
  <c r="M214" i="31" s="1"/>
  <c r="N215" i="31"/>
  <c r="N214" i="31" s="1"/>
  <c r="H215" i="31"/>
  <c r="H214" i="31" s="1"/>
  <c r="I207" i="31"/>
  <c r="I206" i="31" s="1"/>
  <c r="J207" i="31"/>
  <c r="J206" i="31" s="1"/>
  <c r="K207" i="31"/>
  <c r="K206" i="31" s="1"/>
  <c r="L207" i="31"/>
  <c r="L206" i="31" s="1"/>
  <c r="M207" i="31"/>
  <c r="M206" i="31" s="1"/>
  <c r="N207" i="31"/>
  <c r="N206" i="31" s="1"/>
  <c r="H207" i="31"/>
  <c r="H206" i="31" s="1"/>
  <c r="O209" i="31"/>
  <c r="O208" i="31"/>
  <c r="O210" i="31"/>
  <c r="O211" i="31"/>
  <c r="O212" i="31"/>
  <c r="O213" i="31"/>
  <c r="H190" i="31"/>
  <c r="H189" i="31" s="1"/>
  <c r="I190" i="31"/>
  <c r="I189" i="31" s="1"/>
  <c r="J190" i="31"/>
  <c r="J189" i="31" s="1"/>
  <c r="K190" i="31"/>
  <c r="K189" i="31" s="1"/>
  <c r="L190" i="31"/>
  <c r="L189" i="31" s="1"/>
  <c r="M190" i="31"/>
  <c r="M189" i="31" s="1"/>
  <c r="N190" i="31"/>
  <c r="N189" i="31" s="1"/>
  <c r="O194" i="31"/>
  <c r="O201" i="31"/>
  <c r="O202" i="31"/>
  <c r="O193" i="31"/>
  <c r="O200" i="31"/>
  <c r="O196" i="31"/>
  <c r="O199" i="31"/>
  <c r="O192" i="31"/>
  <c r="O198" i="31"/>
  <c r="O197" i="31"/>
  <c r="O191" i="31"/>
  <c r="O195" i="31"/>
  <c r="O140" i="31"/>
  <c r="O141" i="31"/>
  <c r="O142" i="31"/>
  <c r="O143" i="31"/>
  <c r="O144" i="31"/>
  <c r="O145" i="31"/>
  <c r="O146" i="31"/>
  <c r="O147" i="31"/>
  <c r="O148" i="31"/>
  <c r="O149" i="31"/>
  <c r="O150" i="31"/>
  <c r="O151" i="31"/>
  <c r="O152" i="31"/>
  <c r="O153" i="31"/>
  <c r="O154" i="31"/>
  <c r="O155" i="31"/>
  <c r="O156" i="31"/>
  <c r="O157" i="31"/>
  <c r="O158" i="31"/>
  <c r="O159" i="31"/>
  <c r="O160" i="31"/>
  <c r="O161" i="31"/>
  <c r="O162" i="31"/>
  <c r="O163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32" i="31"/>
  <c r="O133" i="31"/>
  <c r="O134" i="31"/>
  <c r="O135" i="31"/>
  <c r="O136" i="31"/>
  <c r="O137" i="31"/>
  <c r="O138" i="31"/>
  <c r="O139" i="31"/>
  <c r="N125" i="31"/>
  <c r="I125" i="31"/>
  <c r="J125" i="31"/>
  <c r="K125" i="31"/>
  <c r="L125" i="31"/>
  <c r="M125" i="31"/>
  <c r="H125" i="31"/>
  <c r="O69" i="31"/>
  <c r="O81" i="31"/>
  <c r="O74" i="31"/>
  <c r="O75" i="31"/>
  <c r="O60" i="31"/>
  <c r="O124" i="31"/>
  <c r="O66" i="31"/>
  <c r="O79" i="31"/>
  <c r="O123" i="31"/>
  <c r="O70" i="31"/>
  <c r="O80" i="31"/>
  <c r="O73" i="31"/>
  <c r="O59" i="31"/>
  <c r="O76" i="31"/>
  <c r="O77" i="31"/>
  <c r="O65" i="31"/>
  <c r="O58" i="31"/>
  <c r="O57" i="31"/>
  <c r="O64" i="31"/>
  <c r="O61" i="31"/>
  <c r="O62" i="31"/>
  <c r="O63" i="31"/>
  <c r="O98" i="31"/>
  <c r="O104" i="31"/>
  <c r="O110" i="31"/>
  <c r="O111" i="31"/>
  <c r="O93" i="31"/>
  <c r="O109" i="31"/>
  <c r="O99" i="31"/>
  <c r="O94" i="31"/>
  <c r="O90" i="31"/>
  <c r="O105" i="31"/>
  <c r="O108" i="31"/>
  <c r="O112" i="31"/>
  <c r="O113" i="31"/>
  <c r="O106" i="31"/>
  <c r="O115" i="31"/>
  <c r="O97" i="31"/>
  <c r="O114" i="31"/>
  <c r="O96" i="31"/>
  <c r="O101" i="31"/>
  <c r="O92" i="31"/>
  <c r="O89" i="31"/>
  <c r="O102" i="31"/>
  <c r="O103" i="31"/>
  <c r="O95" i="31"/>
  <c r="O107" i="31"/>
  <c r="O100" i="31"/>
  <c r="O91" i="31"/>
  <c r="N56" i="31"/>
  <c r="I56" i="31"/>
  <c r="J56" i="31"/>
  <c r="J55" i="31" s="1"/>
  <c r="K56" i="31"/>
  <c r="L56" i="31"/>
  <c r="M56" i="31"/>
  <c r="H56" i="31"/>
  <c r="O43" i="31"/>
  <c r="O54" i="31"/>
  <c r="O52" i="31"/>
  <c r="O51" i="31"/>
  <c r="O50" i="31"/>
  <c r="O48" i="31"/>
  <c r="O49" i="31"/>
  <c r="O53" i="31"/>
  <c r="O46" i="31"/>
  <c r="O44" i="31"/>
  <c r="O45" i="31"/>
  <c r="O47" i="31"/>
  <c r="I42" i="31"/>
  <c r="I41" i="31" s="1"/>
  <c r="J42" i="31"/>
  <c r="J41" i="31" s="1"/>
  <c r="K42" i="31"/>
  <c r="K41" i="31" s="1"/>
  <c r="L42" i="31"/>
  <c r="L41" i="31" s="1"/>
  <c r="M42" i="31"/>
  <c r="M41" i="31" s="1"/>
  <c r="N42" i="31"/>
  <c r="H42" i="31"/>
  <c r="I38" i="31"/>
  <c r="J38" i="31"/>
  <c r="K38" i="31"/>
  <c r="L38" i="31"/>
  <c r="M38" i="31"/>
  <c r="N38" i="31"/>
  <c r="H38" i="31"/>
  <c r="O40" i="31"/>
  <c r="O39" i="31"/>
  <c r="H31" i="31"/>
  <c r="I31" i="31"/>
  <c r="J31" i="31"/>
  <c r="K31" i="31"/>
  <c r="L31" i="31"/>
  <c r="N31" i="31"/>
  <c r="M31" i="31"/>
  <c r="O36" i="31"/>
  <c r="O34" i="31"/>
  <c r="O33" i="31"/>
  <c r="O37" i="31"/>
  <c r="O35" i="31"/>
  <c r="O32" i="31"/>
  <c r="I28" i="31"/>
  <c r="J28" i="31"/>
  <c r="K28" i="31"/>
  <c r="L28" i="31"/>
  <c r="M28" i="31"/>
  <c r="N28" i="31"/>
  <c r="H28" i="31"/>
  <c r="O30" i="31"/>
  <c r="O29" i="31"/>
  <c r="L23" i="31"/>
  <c r="L22" i="31" s="1"/>
  <c r="L21" i="31" s="1"/>
  <c r="K23" i="31"/>
  <c r="K22" i="31" s="1"/>
  <c r="K21" i="31" s="1"/>
  <c r="J23" i="31"/>
  <c r="J22" i="31" s="1"/>
  <c r="J21" i="31" s="1"/>
  <c r="I23" i="31"/>
  <c r="I22" i="31" s="1"/>
  <c r="I21" i="31" s="1"/>
  <c r="H23" i="31"/>
  <c r="H22" i="31" s="1"/>
  <c r="H21" i="31" s="1"/>
  <c r="N23" i="31"/>
  <c r="N22" i="31" s="1"/>
  <c r="N21" i="31" s="1"/>
  <c r="M23" i="31"/>
  <c r="M22" i="31" s="1"/>
  <c r="M21" i="31" s="1"/>
  <c r="O24" i="31"/>
  <c r="O23" i="31" s="1"/>
  <c r="O22" i="31" s="1"/>
  <c r="O21" i="31" s="1"/>
  <c r="H17" i="31"/>
  <c r="H16" i="31" s="1"/>
  <c r="H15" i="31" s="1"/>
  <c r="I17" i="31"/>
  <c r="I16" i="31" s="1"/>
  <c r="I15" i="31" s="1"/>
  <c r="J17" i="31"/>
  <c r="J16" i="31" s="1"/>
  <c r="J15" i="31" s="1"/>
  <c r="K17" i="31"/>
  <c r="K16" i="31" s="1"/>
  <c r="K15" i="31" s="1"/>
  <c r="L17" i="31"/>
  <c r="L16" i="31" s="1"/>
  <c r="L15" i="31" s="1"/>
  <c r="N17" i="31"/>
  <c r="N16" i="31" s="1"/>
  <c r="N15" i="31" s="1"/>
  <c r="M17" i="31"/>
  <c r="M16" i="31" s="1"/>
  <c r="M15" i="31" s="1"/>
  <c r="O18" i="31"/>
  <c r="O17" i="31" s="1"/>
  <c r="O16" i="31" s="1"/>
  <c r="O15" i="31" s="1"/>
  <c r="L55" i="31" l="1"/>
  <c r="K55" i="31"/>
  <c r="K27" i="31"/>
  <c r="K26" i="31" s="1"/>
  <c r="I27" i="31"/>
  <c r="L27" i="31"/>
  <c r="L26" i="31" s="1"/>
  <c r="J27" i="31"/>
  <c r="J26" i="31" s="1"/>
  <c r="H205" i="31"/>
  <c r="M205" i="31"/>
  <c r="N205" i="31"/>
  <c r="O207" i="31"/>
  <c r="O206" i="31" s="1"/>
  <c r="O205" i="31" s="1"/>
  <c r="O190" i="31"/>
  <c r="O189" i="31" s="1"/>
  <c r="L205" i="31"/>
  <c r="J205" i="31"/>
  <c r="K205" i="31"/>
  <c r="I205" i="31"/>
  <c r="O42" i="31"/>
  <c r="O28" i="31"/>
  <c r="H27" i="31"/>
  <c r="M27" i="31"/>
  <c r="O31" i="31"/>
  <c r="N27" i="31"/>
  <c r="O38" i="31"/>
  <c r="O27" i="31" l="1"/>
  <c r="H55" i="31" l="1"/>
  <c r="I55" i="31"/>
  <c r="I26" i="31" s="1"/>
  <c r="O131" i="31"/>
  <c r="O130" i="31"/>
  <c r="O129" i="31"/>
  <c r="O128" i="31"/>
  <c r="O127" i="31"/>
  <c r="O126" i="31"/>
  <c r="O68" i="31"/>
  <c r="O72" i="31"/>
  <c r="O78" i="31"/>
  <c r="O67" i="31"/>
  <c r="O71" i="31"/>
  <c r="O118" i="31"/>
  <c r="O117" i="31"/>
  <c r="O122" i="31"/>
  <c r="O121" i="31"/>
  <c r="O120" i="31"/>
  <c r="O119" i="31"/>
  <c r="O116" i="31"/>
  <c r="O88" i="31"/>
  <c r="O84" i="31"/>
  <c r="O85" i="31"/>
  <c r="O87" i="31"/>
  <c r="O86" i="31"/>
  <c r="O82" i="31"/>
  <c r="O83" i="31"/>
  <c r="N41" i="31"/>
  <c r="H41" i="31"/>
  <c r="H26" i="31" l="1"/>
  <c r="O125" i="31"/>
  <c r="O56" i="31"/>
  <c r="M55" i="31"/>
  <c r="M26" i="31" s="1"/>
  <c r="N55" i="31"/>
  <c r="N26" i="31" s="1"/>
  <c r="O41" i="31"/>
  <c r="O55" i="31" l="1"/>
  <c r="O26" i="31" l="1"/>
</calcChain>
</file>

<file path=xl/sharedStrings.xml><?xml version="1.0" encoding="utf-8"?>
<sst xmlns="http://schemas.openxmlformats.org/spreadsheetml/2006/main" count="459" uniqueCount="315">
  <si>
    <t>TOTAL</t>
  </si>
  <si>
    <t>PRESUPUESTO DEVENGADO</t>
  </si>
  <si>
    <t>Recursos del Ejercicio</t>
  </si>
  <si>
    <t>PODER EJECUTIVO</t>
  </si>
  <si>
    <t>PODER JUDICIAL</t>
  </si>
  <si>
    <t>ÓRGANOS AUTÓNOMOS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</si>
  <si>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</si>
  <si>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</si>
  <si>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</si>
  <si>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</si>
  <si>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</si>
  <si>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</si>
  <si>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Ramo 33 Aportaciones Federales para Entidades Federativas y Municipios</t>
  </si>
  <si>
    <t>San Cristóbal de las Casas</t>
  </si>
  <si>
    <t>Tuxtla Gutiérrez</t>
  </si>
  <si>
    <t>Tapachula</t>
  </si>
  <si>
    <t>Venustiano Carranza</t>
  </si>
  <si>
    <t>Chiapa de Corzo</t>
  </si>
  <si>
    <t>Palenque</t>
  </si>
  <si>
    <t>Juárez</t>
  </si>
  <si>
    <t>Ramo 23 Provisiones Salariales y Económicas</t>
  </si>
  <si>
    <t>Chamula</t>
  </si>
  <si>
    <t>Las Margaritas</t>
  </si>
  <si>
    <t>Chanal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</si>
  <si>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</si>
  <si>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Ramo 28 Participaciones a Entidades Federativas y Municipios</t>
  </si>
  <si>
    <t>Bochil</t>
  </si>
  <si>
    <t>Cintalapa</t>
  </si>
  <si>
    <t>Comitán de Domínguez</t>
  </si>
  <si>
    <t>Villaflores</t>
  </si>
  <si>
    <t>Reforma</t>
  </si>
  <si>
    <t>Jiquipilas</t>
  </si>
  <si>
    <t>Ostuacán</t>
  </si>
  <si>
    <t>Berriozábal</t>
  </si>
  <si>
    <t>Ocosingo</t>
  </si>
  <si>
    <t>Oxchuc</t>
  </si>
  <si>
    <t>Chenalhó</t>
  </si>
  <si>
    <t>Teopisca</t>
  </si>
  <si>
    <t>Tenejapa</t>
  </si>
  <si>
    <t>Siltepec</t>
  </si>
  <si>
    <t>Huixtán</t>
  </si>
  <si>
    <t>Tonalá</t>
  </si>
  <si>
    <t>Pichucalco</t>
  </si>
  <si>
    <t>Huixtla</t>
  </si>
  <si>
    <t>Mezcalapa</t>
  </si>
  <si>
    <t>Ixhuatán</t>
  </si>
  <si>
    <t>Economías de Ejercicios Anteriores</t>
  </si>
  <si>
    <t>Recursos por Reducciones en Otras Previsiones</t>
  </si>
  <si>
    <t xml:space="preserve">Cobertura Estatal </t>
  </si>
  <si>
    <t>ISR Participable Estatal</t>
  </si>
  <si>
    <t>Larráinzar</t>
  </si>
  <si>
    <t>Ixtacomitán</t>
  </si>
  <si>
    <t>Tzimol</t>
  </si>
  <si>
    <t>Simojovel</t>
  </si>
  <si>
    <t>Tumbalá</t>
  </si>
  <si>
    <t>Pueblo Nuevo Solistahuacán</t>
  </si>
  <si>
    <t>Sunuapa</t>
  </si>
  <si>
    <t>Benemérito de las Américas</t>
  </si>
  <si>
    <t>La Trinitaria</t>
  </si>
  <si>
    <t>Acala</t>
  </si>
  <si>
    <t>Totolapa</t>
  </si>
  <si>
    <t>Fondo General de Participaciones</t>
  </si>
  <si>
    <t>RECURSOS FISCALES</t>
  </si>
  <si>
    <t>Chicomuselo</t>
  </si>
  <si>
    <t>Ixtapa</t>
  </si>
  <si>
    <t>Parque público en la cabecera municipal (Rehabilitación)</t>
  </si>
  <si>
    <t>Unidad deportiva en la cabecera municipal (Rehabilitación)</t>
  </si>
  <si>
    <t>Pijijiapan</t>
  </si>
  <si>
    <t>Chalchihuitán</t>
  </si>
  <si>
    <t>La Libertad</t>
  </si>
  <si>
    <t>Osumacinta</t>
  </si>
  <si>
    <t>C0100</t>
  </si>
  <si>
    <t>I0030</t>
  </si>
  <si>
    <t>FAIS Entidades (FISE)</t>
  </si>
  <si>
    <t>I0120</t>
  </si>
  <si>
    <t>FAFEF</t>
  </si>
  <si>
    <t>U0930</t>
  </si>
  <si>
    <t>Fondo para Entidades Federativas y Municipios Productores de Hidrocarburos</t>
  </si>
  <si>
    <t>X0010</t>
  </si>
  <si>
    <t>Ingresos Estatales</t>
  </si>
  <si>
    <t>C0010</t>
  </si>
  <si>
    <t>I008C</t>
  </si>
  <si>
    <t>FAM Infraestructura Educativa Superior</t>
  </si>
  <si>
    <t>RECURSOS FEDERALES</t>
  </si>
  <si>
    <t>Pavimentación con concreto hidráulico de la calle de acceso a la colonia Obrera de la cabecera municipal (Construcción)</t>
  </si>
  <si>
    <t>Socoltenango</t>
  </si>
  <si>
    <t>Unidad deportiva en la cabecera municipal (Construcción)</t>
  </si>
  <si>
    <t>Mercado público Primero de Mayo en la cabecera municipal (Construcción)</t>
  </si>
  <si>
    <t>Red de distribución de energía eléctrica en la localidad Cruztón (Ampliación)</t>
  </si>
  <si>
    <t>Red de distribución de energía eléctrica en la localidad El Pozo (Ampliación)</t>
  </si>
  <si>
    <t>Red de distribución de energía eléctrica en la localidad Pajaltón Alto (Ampliación)</t>
  </si>
  <si>
    <t>Red de distribución de energía eléctrica en la localidad Patentic (Construcción)</t>
  </si>
  <si>
    <t>Red de distribución de energía eléctrica en la localidad Pajaltón (Ampliación)</t>
  </si>
  <si>
    <t xml:space="preserve">Red de distribución de energía eléctrica en la localidad de Corazón de María (Construcción) </t>
  </si>
  <si>
    <t>Red de distribución de energía eléctrica en la localidad Arroyo Granizo (Ampliación)</t>
  </si>
  <si>
    <t>Red de distribución de energía eléctrica en el Barrio la Pista I en la cabecera municipal (Ampliación)</t>
  </si>
  <si>
    <t>Red de distribución de energía eléctrica en la localidad Emiliano Zapata (Ampliación)</t>
  </si>
  <si>
    <t>Red de distribución de energía eléctrica en la localidad San Martín (Ampliación)</t>
  </si>
  <si>
    <t>Red de distribución de energía eléctrica en la localidad La Esperanza Cinco de Mayo (Construcción)</t>
  </si>
  <si>
    <t>Pavimentación con concreto hidráulico de 13a av. sur poniente entre calle 12a. poniente sur y av. 12a. sur poniente y la calle 12a poniente sur entre 12a. av. sur poniente y 13a. av. sur poniente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</si>
  <si>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</si>
  <si>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Estación de radio "La Voz de la Selva" en la localidad Santo Domingo (Reconstrucción)</t>
  </si>
  <si>
    <t>Ramo A1 Ingresos Estatales</t>
  </si>
  <si>
    <t>Amatenango del Valle</t>
  </si>
  <si>
    <t>Infraestructura de las Instituciones de Seguridad Pública</t>
  </si>
  <si>
    <t>Unión Juárez</t>
  </si>
  <si>
    <t>Chicoasén</t>
  </si>
  <si>
    <t>Jitotol</t>
  </si>
  <si>
    <t>Suchiapa</t>
  </si>
  <si>
    <t>Marqués de Comillas</t>
  </si>
  <si>
    <t>Yajalón</t>
  </si>
  <si>
    <t>DEL 1 DE ENERO AL 31 DE DICIEMBRE DE 2022</t>
  </si>
  <si>
    <t>(Cifras en Pesos)</t>
  </si>
  <si>
    <t>Ramo 4 Gobernación</t>
  </si>
  <si>
    <t>Ramo 48 Cultura</t>
  </si>
  <si>
    <t>Ramo 14 Trabajo y Previsión Social</t>
  </si>
  <si>
    <t>Ramo 11 Educación Pública</t>
  </si>
  <si>
    <t>INSTITUTO DE FORMACIÓN POLICIAL</t>
  </si>
  <si>
    <t>SECRETARÍA DE TURISMO</t>
  </si>
  <si>
    <t>SECRETARÍA DE ECONOMÍA Y DEL TRABAJO</t>
  </si>
  <si>
    <t>FISCALÍA GENERAL DEL ESTADO</t>
  </si>
  <si>
    <t>UNIVERSIDAD AUTÓNOMA DE CHIAPAS</t>
  </si>
  <si>
    <t>B</t>
  </si>
  <si>
    <t>C</t>
  </si>
  <si>
    <t>D</t>
  </si>
  <si>
    <t>Productos Financieros de Ejercicios Anteriores</t>
  </si>
  <si>
    <t>E</t>
  </si>
  <si>
    <t>Productos Financieros del Año en Curso</t>
  </si>
  <si>
    <t>H</t>
  </si>
  <si>
    <t>S</t>
  </si>
  <si>
    <t>F</t>
  </si>
  <si>
    <t>Recursos por Ingresos Excedentes</t>
  </si>
  <si>
    <t>I0110</t>
  </si>
  <si>
    <t xml:space="preserve">FASP. </t>
  </si>
  <si>
    <t>Profesionalización y capacitación de los elementos policiales de Seguridad Pública</t>
  </si>
  <si>
    <t xml:space="preserve">Edificio administrativo de la Secretaría de Educación (Proyecto Ejecutivo) </t>
  </si>
  <si>
    <t>Plataforma y hangar de carga del aeropuerto Ángel Albino Corzo (Construcción)</t>
  </si>
  <si>
    <t xml:space="preserve">Asesoría y consultoría técnica del proyecto de "Construcción del doble paso a desnivel vehicular en el libramiento Norte Poniente en las intersecciones con el boulevard Juan Crispín y boulevard Los Laguitos" (Seguimiento técnico) </t>
  </si>
  <si>
    <t>Elaboración del estudio y proyecto ejecutivo del circuito interior Chiapas de Corazón en la cabecera municipal (Elaboración del estudio y proyecto ejecutivo)</t>
  </si>
  <si>
    <t>Paso a desnivel vehicular "San Juan" en Tapachula (Proyecto Ejecutivo)</t>
  </si>
  <si>
    <t xml:space="preserve">Barda de acceso de la base aeronaval (Construcción) </t>
  </si>
  <si>
    <t>Centro reproductivo genético de camarón (Reconstrucción)</t>
  </si>
  <si>
    <t>Hospital básico comunitario de 18 camas (Proyecto Ejecutivo)</t>
  </si>
  <si>
    <t>C0180</t>
  </si>
  <si>
    <t>ISR por Enajenación de Bienes</t>
  </si>
  <si>
    <t xml:space="preserve">Domo para canchas de usos múltiples en el Cuartel General de la VII Región Militar (Construcción) </t>
  </si>
  <si>
    <t xml:space="preserve">Instalaciones de la Guardia Nacional (Construcción de muro de contención e impermeabilización) </t>
  </si>
  <si>
    <t>Programa de Seguimiento y Control de Obras Públicas (Programa de Seguimiento de Obra Pública para el Fondo para Entidades Federativas y Municipios Productores de Hidrocarburos)</t>
  </si>
  <si>
    <t>Alumbrado público con luminarias solares en la cabecera municipal de Sunuapa (Instalación)</t>
  </si>
  <si>
    <t>Pavimentación con concreto asfáltico del Boulevard Napana y Boulevard Limonar entre Tramo Ixtacomitán - Pichucalco hasta el final del Boulevard Limonar en la localidad Napana (Construcción)</t>
  </si>
  <si>
    <t xml:space="preserve">Pavimentación con concreto hidráulico de la C. 13 de Mayo entre C. Fray Matías de Córdova y Libramiento No. 1; y concreto asfáltico del Libramiento No. 1 entre camino a los Almacenes de Pemex y c. 13 de Mayo en la cabecera municipal (Construcción) </t>
  </si>
  <si>
    <t>Pavimentación de la calle 4 desde calle Principal hasta 40 metros después de la calle 3 en la localidad Doctor Belisario Domínguez (Construcción)</t>
  </si>
  <si>
    <t xml:space="preserve">Pavimentación con concreto hidráulico en la calle el Guasimo entre carretera Tuxtla Gutiérrez - Ostuacán y calle central en la localidad Nuevo Xochimilco (Construcción) </t>
  </si>
  <si>
    <t>Pavimentación de la av. Absalón Castellanos Domínguez entre calle Vicente Guerrero y calle Miguel Hidalgo y Costilla en la cabecera municipal (Construcción)</t>
  </si>
  <si>
    <t>Pavimentación de la calle 1 entre calle 4 y calle acceso en la localidad Viejo Nicapa</t>
  </si>
  <si>
    <t>Pavimentación de la calle 2 entre calle 1 y calle 3 en la localidad Viejo Nicapa (Construcción)</t>
  </si>
  <si>
    <t>Coapilla</t>
  </si>
  <si>
    <t>Escuintla</t>
  </si>
  <si>
    <t>Las Rosas</t>
  </si>
  <si>
    <t>Villa Comaltitlán</t>
  </si>
  <si>
    <t>Mazapa de Madero</t>
  </si>
  <si>
    <t>Suchiate</t>
  </si>
  <si>
    <t>Ixtapangajoya</t>
  </si>
  <si>
    <t>Mazatán</t>
  </si>
  <si>
    <t>Programa de Seguimiento y Control de Obras Públicas (Programa de Seguimiento de Obra Pública para el Fondo de Infraestructura Social Estatal (FISE)</t>
  </si>
  <si>
    <t>Pavimentación de la calle 1 y calle 2 entre Av. Lázaro Cárdenas-Chilil y calle 3 en la localidad de Lázaro Cárdenas (Chilil) (Construcción)</t>
  </si>
  <si>
    <t xml:space="preserve">Pavimentación de la avenida 1 entre calle 1 y calle 3 en la localidad San José Chavarría (Construcción) </t>
  </si>
  <si>
    <t xml:space="preserve">Pavimentación de calles y avenidas en la localidad de Nuevo San Juan Chamula (El Pacayal) (Construcción) </t>
  </si>
  <si>
    <t>Parque público del Barrio Centro en la cabecera municipal (Rehabilitación)</t>
  </si>
  <si>
    <t>Parque público en la localidad El Triunfo (Rehabilitación)</t>
  </si>
  <si>
    <t>Parque público del fraccionamiento El Mirador en la cabecera municipal (Rehabilitación)</t>
  </si>
  <si>
    <t>Parque público Infantil en el barrio Guadalupano en la cabecera municipal (Rehabilitación)</t>
  </si>
  <si>
    <t>Unidad Deportiva en la localidad Paraíso (Construcción 1a etapa)</t>
  </si>
  <si>
    <t>Parque público en la localidad Plan de Mulumí (Rehabilitación)</t>
  </si>
  <si>
    <t>Espacio multideportivo de la colonia Diana Laura (Rehabilitación)</t>
  </si>
  <si>
    <t>Centro de Atención para el Trastorno del Espectro Autista en la cabecera municipal (Rehabilitación)</t>
  </si>
  <si>
    <t>Mercado público en la cabecera municipal (Construcción)</t>
  </si>
  <si>
    <t xml:space="preserve">Mercado público Guadalupano en la cabecera municipal (Construcción) </t>
  </si>
  <si>
    <t>Red de distribución de energía eléctrica en la localidad Nuevo Laredo Los Manguitos (Construcción)</t>
  </si>
  <si>
    <t>Red de distribución de energía eléctrica en la localidad Yoshib (Ampliación)</t>
  </si>
  <si>
    <t>Red de distribución de energía eléctrica en la localidad Carmen Yalchuch (Ampliación)</t>
  </si>
  <si>
    <t>Red de distribución de energía eléctrica en la localidad Zamora Pico de Oro (Mantenimiento)</t>
  </si>
  <si>
    <t xml:space="preserve">Red de distribución de energía eléctrica en la localidad Belén Nuevo San Gerón (Construcción) </t>
  </si>
  <si>
    <t>Red de distribución de energía eléctrica en la localidad de San José Mujular (Mantenimiento)</t>
  </si>
  <si>
    <t>Red de distribución de energía eléctrica en la cabecera municipal (Mantenimiento)</t>
  </si>
  <si>
    <t xml:space="preserve">Red de distribución de energía eléctrica del Barrio Mirador en la localidad de Cruzchén (Construcción) </t>
  </si>
  <si>
    <t>Red de distribución de energía eléctrica en la localidad de Toquián Grande (Construcción)</t>
  </si>
  <si>
    <t>Red de distribución de energía eléctrica en la localidad de Yaxalumil (Ampliación)</t>
  </si>
  <si>
    <t>Red de distribución de energía eléctrica en la localidad Arvenza II (Construcción)</t>
  </si>
  <si>
    <t xml:space="preserve">Red de distribución de energía eléctrica en la localidad Matzam (Ampliación) </t>
  </si>
  <si>
    <t>Red de distribución de energía eléctrica en la localidad de Frontera Mexiquito (Ampliación)</t>
  </si>
  <si>
    <t>Red de distribución de energía eléctrica en la cabecera municipal (Ampliación)</t>
  </si>
  <si>
    <t>Huitiupán</t>
  </si>
  <si>
    <t>Palacio de Gobierno (Mantenimiento de fachada y apuntalamiento)</t>
  </si>
  <si>
    <t>Frontera Hidalgo</t>
  </si>
  <si>
    <t>Red pluvial de la av. Panteón San Marcos entre calle Tucanes y calle Halcón de la colonia Los Pájaros en la cabecera municipal (Construcción)</t>
  </si>
  <si>
    <t>Pavimentación con concreto hidráulico de la avenida Palenque entre Carretera Chicoasén y calle Yaxchilán de la colonia San José Yeguiste en la cabecera municipal (Construcción)</t>
  </si>
  <si>
    <t>Pavimentación con concreto hidráulico de la av. Canarios entre calzada Señor del Pozo y calle Tucanes de la colonia Los Pájaros en la cabecera municipal (Construcción)</t>
  </si>
  <si>
    <t>Pavimentación con concreto hidráulico de la av. El Palmar 2 entre calzada Señor del Pozo y calle Rebombeo de la colonia Arroyo Grande en la cabecera municipal (Construcción)</t>
  </si>
  <si>
    <t>Pavimentación con concreto mixto de la av. Faizanes entre calzada Señor del Pozo y calzada Golondrinas de la colonia Los Pájaros en la cabecera municipal (Construcción)</t>
  </si>
  <si>
    <t>Pavimentación con concreto hidráulico de las calles Niños Héroes y Miguel Hidalgo entre límites del Arroyo en la localidad América Libre (Construcción)</t>
  </si>
  <si>
    <t xml:space="preserve">Pavimentación con concreto hidráulico de las calles Belisario Domínguez - 12 de Diciembre entre calle Curva del Petrolero hasta calle El Porvenir en la localidad Raudales Malpaso (Construcción) </t>
  </si>
  <si>
    <t xml:space="preserve">Pavimentación con concreto hidráulico de la calle 11a sur poniente entre la 7a Av. Sur Poniente y Av. Jacarandas en la cabecera municipal (Reconstrucción) </t>
  </si>
  <si>
    <t>Pavimentación con concreto hidráulico de la calle privada 21 oriente sur desde la av. 9a sur hasta el final de la privada en cabecera municipal (Construcción)</t>
  </si>
  <si>
    <t xml:space="preserve">Pavimentación de la calle San Marcos entre Av. San Pedro y Blvd. La Misión en la colonia La Misión de la cabecera municipal (Construcción) </t>
  </si>
  <si>
    <t>Pavimentación de la calle Pomarosa entre la av. Margaritas y av. Clavel de la colonia Potinaspak en la cabecera municipal (Construcción)</t>
  </si>
  <si>
    <t>Pavimentación de la privada de la 9a poniente sur entre av. 19a sur y av. 20a sur, y de la Av. 20a sur entre privada de la 9a poniente y 8a poniente en la cabecera municipal (Construcción)</t>
  </si>
  <si>
    <t xml:space="preserve">Pavimentación de la av. Tuxtla Gutiérrez entre calle Ocosingo y calle La Trinitaria de la col. Las Granjas en la cabecera municipal (Construcción) </t>
  </si>
  <si>
    <t>Pavimentación de la calle Ing. Armando Falcón entre av. Ing. Luis Castillo y av. Francisco J. Grajales de la col. Caminera en la cabecera municipal (Construcción)</t>
  </si>
  <si>
    <t>Pavimentación de la av. Loma Bonita entre calz. Emiliano Zapata y calle Los campesinos de la col. Loma Bonita en la cabecera municipal (Construcción)</t>
  </si>
  <si>
    <t>Alumbrado público con luminarias solares del Periférico norte oriente en la cabecera municipal (Construcción)</t>
  </si>
  <si>
    <t>Auditorio municipal Profesor René Solís Gamboa en la cabecera municipal (Reconstrucción)</t>
  </si>
  <si>
    <t>Campo de fútbol soccer en la cabecera municipal (Construcción)</t>
  </si>
  <si>
    <t>Espacio multideportivo "Las Mercedes" en la cabecera municipal (Construcción)</t>
  </si>
  <si>
    <t>Parque público en la localidad de José María Pino Suárez (Reconstrucción)</t>
  </si>
  <si>
    <t>Edificio del Sistema para el Desarrollo Integral de la Familia en la cabecera municipal (Construcción)</t>
  </si>
  <si>
    <t>Edificio del Sistema para el Desarrollo Integral de la Familia en la cabecera municipal (Ampliación)</t>
  </si>
  <si>
    <t>Obras complementarias del Blvd. Rodulfo Figueroa entre calle 3a. Oriente Sur y calle los Laureles en la cabecera municipal (Construcción)</t>
  </si>
  <si>
    <t>Obras de protección de la vialidad paseo río Sabinal (Reconstrucción)</t>
  </si>
  <si>
    <t>Templo de San Esteban en la cabecera municipal (Reconstrucción de red de iluminación y canaleta)</t>
  </si>
  <si>
    <t>Murales en el Templo de San Agustín en la cabecera municipal (Equipamiento)</t>
  </si>
  <si>
    <t>Centro de Rehabilitación del Sistema para el Desarrollo Integral de la Familia del Estado de Chiapas en la cabecera municipal (Reconstrucción de cubículos)</t>
  </si>
  <si>
    <t xml:space="preserve">Seccionadores de circuitos eléctricos en el Libramiento Sur y Blvd. Andrés Serra Rojas (Construcción) </t>
  </si>
  <si>
    <t>Transformadores en línea de alimentación eléctrica de la localidad El Escalón (Equipamiento)</t>
  </si>
  <si>
    <t>Pavimentación de la calle acceso a Villa Crisol entre carretera Panamericana y av. Los Sabinos en la cabecera municipal (Construcción)</t>
  </si>
  <si>
    <t>U2810</t>
  </si>
  <si>
    <t>Programa Nacional de Reconstrucción</t>
  </si>
  <si>
    <t>Copainalá</t>
  </si>
  <si>
    <t xml:space="preserve">Templo de la Virgen de la Natividad (Rehabilitación) </t>
  </si>
  <si>
    <t>Tapalapa</t>
  </si>
  <si>
    <t>Centro Cultural La Enseñanza (Rehabilitación)</t>
  </si>
  <si>
    <t xml:space="preserve">Templo de San Jacinto de Polonia (Rehabilitación) </t>
  </si>
  <si>
    <t xml:space="preserve">Templo de la Virgen de la Asunción (Rehabilitación) </t>
  </si>
  <si>
    <t xml:space="preserve">Templo de San Sebastián (Rehabilitación) </t>
  </si>
  <si>
    <t xml:space="preserve">Convento de San Francisco (Rehabilitación) </t>
  </si>
  <si>
    <t xml:space="preserve">Templo San Gabriel Arcángel (Rehabilitación) </t>
  </si>
  <si>
    <t>Templo de Santo Domingo (Rehabilitación)</t>
  </si>
  <si>
    <t>Casa Cural del Templo de San Vicente de Ferrer (Rehabilitación)</t>
  </si>
  <si>
    <t>C0050</t>
  </si>
  <si>
    <t>Participación por Impuestos Especiales</t>
  </si>
  <si>
    <t>Mejoramiento del Centro Ecoturístico Montetik</t>
  </si>
  <si>
    <t>Fortalecimiento del Centro Turístico El Naranjal</t>
  </si>
  <si>
    <t>Fortalecimiento del Centro Turístico Cascada Huextoc El Salto</t>
  </si>
  <si>
    <t>Fortalecimiento del Centro Turístico Cascadas de Agua Azul</t>
  </si>
  <si>
    <t>Mejoramiento de Imagen Urbana</t>
  </si>
  <si>
    <t>Programa de Señalización Turística Estatal (3a. Etapa)</t>
  </si>
  <si>
    <t>R1410</t>
  </si>
  <si>
    <t>Fideicomiso para la Infraestructura en los Estados.</t>
  </si>
  <si>
    <t>Colocación de señalización turística de las regiones Metropolitana, Istmo-Costa y Soconusco</t>
  </si>
  <si>
    <t>Fideicomiso para la Infraestructura en los Estados</t>
  </si>
  <si>
    <t>Rehabilitación de instalaciones del Recinto Fiscalizado Estratégico de Puerto Chiapas</t>
  </si>
  <si>
    <t>CONSEJO DE LA JUDICATUTA</t>
  </si>
  <si>
    <t>U1000</t>
  </si>
  <si>
    <t>Subsidios a las Entidades Federativas para la Implementación de la Reforma al Sistema de Justicia Laboral</t>
  </si>
  <si>
    <t>Ampliación del juzgado especializado en materia laboral con sede en Tuxtla Gutiérrez, Chiapas, para la puesta en marcha del juzgado segundo especializado en materia laboral</t>
  </si>
  <si>
    <t>E0150</t>
  </si>
  <si>
    <t>Promover la Atención y Prevención de la Violencia contra las Mujeres</t>
  </si>
  <si>
    <t>Fortalecimiento del Centro de Justicia para las Mujeres</t>
  </si>
  <si>
    <t>FASP</t>
  </si>
  <si>
    <t>U0790</t>
  </si>
  <si>
    <t>Expansión de la Educación Media Superior y Superior</t>
  </si>
  <si>
    <t>Proyecto de expansión de la matrícula 2022-2024 en el marco del programa de la expansión de la educación media superior y superior 2022 (PROXES 2022)</t>
  </si>
  <si>
    <t>Ocozocoautla de Espinosa</t>
  </si>
  <si>
    <t>Construcción de edificio tipo U3-C de 13 e.e. para la Sede Regional Multidisciplinaria Nuevo San Juan Chamula</t>
  </si>
  <si>
    <t xml:space="preserve">Pavimentación de calle Guktapan entre Reyes Mantecón y El Quinta, calle Mactumatzá entre Ozimsantuno y Guktapan, y calle Ozimsantuno entre Juárez y El Palmar en la localidad El Paraíso (Construcción) </t>
  </si>
  <si>
    <t xml:space="preserve">Red de distribución de energía eléctrica en los Barrios Aguazarca y Los Tulipanes en la cabecera municipal y la localidad El Castaño (Ampliación) </t>
  </si>
  <si>
    <t>Pavimentación con concreto hidráulico de la calle Tucanes entre av. Torcazas y av. El Cóndor de la colonia Los Pájaros en la cabecera municipal (Construcción)</t>
  </si>
  <si>
    <t>Ex convento de Santo Domingo en la cabecera municipal (Construcción de Protección en Ventanales)</t>
  </si>
  <si>
    <t xml:space="preserve">Templo de San Agustín (Rehabilitación) </t>
  </si>
  <si>
    <t xml:space="preserve">Hacienda Santa Bárbara Bajucu (Rehabilitación) </t>
  </si>
  <si>
    <t>Pavimentación con concreto hidráulico de la calle Cerro de las Delicias entre Av. Mactumatzá y Av. Tacaná de la Colonia San Pedro Progresivo en la cabecera municipal (Construcción)</t>
  </si>
  <si>
    <t>Terminación de edificio atípico denominado polilaboraratorio para la Facultad de Ciencias Químicas, Campus IV</t>
  </si>
  <si>
    <t>Terminación de edificio Tipo U3-C de 09 e.e. obras complementarias y de protección civil en la Facultad de Ciencias Agronómicas Campus V</t>
  </si>
  <si>
    <t xml:space="preserve">Pavimentación con concreto hidráulico de la Av. Benito Juárez entre calle Montebello y las vías férreas cad. Km. 0+603 al Km. 1+120 (carril de acceso) en la cabecera municipal (Construcción) 	</t>
  </si>
  <si>
    <t>Pavimentación con concreto hidráulico de la calle de acceso al Espacio Multideportivo desde la 3a poniente sur cad. Km. 0+000 hasta cad. km 0+333.31 en la cabecera municipal (Construcción)</t>
  </si>
  <si>
    <t>Pavimentación de la calle Prof. Consuelo Solórzano entre calle Bravo y calle Bustamante García; y calle Bustamante García entre calle Prof. Consuelo Solórzano al cadenamiento Km. 0+172 en la cabecera municipal (Construcción)</t>
  </si>
  <si>
    <t>Pavimentación del periférico Hermanos Pérez entre Av. Central y calle Camposanto cad. Km. 0+000 al Km. 0+630 en la cabecera municipal (Construcción)</t>
  </si>
  <si>
    <t>Pavimentación de la av. Chicoasén entre calle Garrido y calle Ortiz al cad. Km. 0+000 al Km. 0+065 de la col. Miravalle en la cabecera municipal (Construcción)</t>
  </si>
  <si>
    <t>Unidad deportiva en la localidad de Santo Domingo (Construcción)</t>
  </si>
  <si>
    <t>Centro deportivo en la localidad Benito Juárez (Rehabilitación de cancha 1 y construcción de cancha 2 con cubierta metálica)</t>
  </si>
  <si>
    <t>Espacio multideportivo en la cabecera municipal (Construcción)</t>
  </si>
  <si>
    <t>Mercado público en la cabecera municipal (Construcción 2a. Etapa)</t>
  </si>
  <si>
    <t>Parque público Casitas en la localidad Ciudad Hidalgo (Rehabilitación)</t>
  </si>
  <si>
    <t>Parque público en la localidad la Libertad (Rehabilitación)</t>
  </si>
  <si>
    <t>Parque público de la cabecera municipal (Construcción de Obras Complementarias)</t>
  </si>
  <si>
    <t>Parque público central en la cabecera municipal (Construcción)</t>
  </si>
  <si>
    <t>Parque público central en la cabecera municipal (Rehabilitación)</t>
  </si>
  <si>
    <t>Parque central en la cabecera municipal (Reconstrucción de cancha de usos múltiples y salón comunitario)</t>
  </si>
  <si>
    <t>Parque público en el fraccionamiento Real del Bosque en la cabecera municipal (Rehabilitación)</t>
  </si>
  <si>
    <t>Pavimentación con concreto hidráulico de la Av. Agustín de Iturbide entre calle Guadalupe Victoria hacia la localidad Santa Lucía cad. Km. 0+000 al Km. 0+658 en la localidad La Central (Construcción)</t>
  </si>
  <si>
    <t>Colector sanitario en la Av. Paseo Interior de Convivencia Infantil entre la calle Sabinal Rd y entronque al Río Sabinal en la cabecera municipal (Construcción)</t>
  </si>
  <si>
    <t>Construcción del doble paso a desnivel vehicular en el libramiento Norte Poniente en las intersecciones con el boulevard Juan Crispín y boulevard Los Laguitos (Construcción)</t>
  </si>
  <si>
    <t>Vialidad pacificada de la calle El Sabinal al margen norte del río Sabinal entre la calle Las Brisas y Avenida América cad. Km. 0+000 al Km. 0+260 en la cabecera municipal (Construcción)</t>
  </si>
  <si>
    <t>Vialidad pacificada de la calle El Sabinal al margen norte del río Sabinal entre la calle Las Brisas y Avenida América Cad. Km. 0+260 al Km. 0+542 en la cabecera municipal (Construcción)</t>
  </si>
  <si>
    <t>Pavimentación con concreto hidráulico en la Av. Miguel Hidalgo entre las calles sin nombre y José María Morelos y Pavón de la localidad de Las Brisas (Construcción)</t>
  </si>
  <si>
    <t>Pavimentación con concreto asfáltico de la calzada Señor del Pozo entre av. Quetzales y av. El Palmar 2 de la colonia Arroyo Grande en la cabecera municipal (Construcción)</t>
  </si>
  <si>
    <t xml:space="preserve">Pavimentación de la calle 14 Poniente Sur desde libramiento Sur Poniente cad. Km. 0+069 hasta la Av. 12a Sur Poniente en la cabecera municipal (Reconstrucción) </t>
  </si>
  <si>
    <t xml:space="preserve">Pavimentación con concreto hidráulico de la vialidad internacional entre la rotonda El Lacandón a la calle Girasol en la cabecera municipal (Construcción) </t>
  </si>
  <si>
    <t xml:space="preserve">Imagen urbana de la carretera internacional a La Trinitaria entre entronque a Tzimol hasta acceso a Jatón Chacaljemel (Construcción 1a etapa) </t>
  </si>
  <si>
    <t>Pavimentación de la calle Acolman entre Circuito Las Casas Sur y Av. Actopan de la colonia La Misión en la cabecera municipal (Construcción)</t>
  </si>
  <si>
    <t>Pavimentación de la calle Colón entre Calz. Tuxtlan hasta el acceso al ICATECH de la colonia Diamante en la cabecera municipal (Construcción)</t>
  </si>
  <si>
    <t xml:space="preserve">Pavimentación con concreto hidráulico en la calle 9a Poniente Sur entre av. 18 Sur Poniente y av. 19 Sur Poniente en la cabecera municipal (Construcción) </t>
  </si>
  <si>
    <t>Pavimentación de la av. 18 Sur Poniente entre calle 8a Poniente Sur y libramiento Sur Poniente en la cabecera municipal (Construcción)</t>
  </si>
  <si>
    <t xml:space="preserve">Red sanitaria en la cerrada Las Gaviotas desde Av. Faisanes de la colonia Los Pájaros en la cabecera municipal (Construcción) </t>
  </si>
  <si>
    <t>Puente vehicular en la Calle 2a Poniente Norte entre Av. Público número uno y 3a Norte Poniente en la cabecera municipal (Construcción de obras complementarias)</t>
  </si>
  <si>
    <t>Obras de protección de la 1a Av. Poniente Sur entre calle central Poniente y calle 2a Sur Poniente en la cabecera municipal (Construcción)</t>
  </si>
  <si>
    <t>Pavimentación de la calle quinta Poniente Sur desde calle San Marcos cad. Km. 0+000 al Km. 0+014 de la colonia La Misión en la cabecera municipal (Construcción)</t>
  </si>
  <si>
    <t>Unidad deportiva en la cabecera municipal (Construcción 3a. Etapa)</t>
  </si>
  <si>
    <t>Protección perimetral de la Catedral en la cabecera municipal (Construcción)</t>
  </si>
  <si>
    <t xml:space="preserve">Suministro e instalación de transformador sobre la calle acceso al CECyT en la localidad Nuevo Juan del Grijalva (Equipamiento) </t>
  </si>
  <si>
    <t>Templo de La Caridad (Rehabilitación)</t>
  </si>
  <si>
    <t>Construcción de edificio atípico para el Instituto de Investigaciones Jurídicas (1a. Etapa)</t>
  </si>
  <si>
    <t>Paso a desnivel vehicular "Torre Chiapas", en la cabecera municipal</t>
  </si>
  <si>
    <t>Red de distribución de energía eléctrica en la localidad Nuevo Corral Che'n El Ángel (Construcción)</t>
  </si>
  <si>
    <t>GOBIERNO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</si>
</sst>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Alignment="1">
      <alignment vertical="top"/>
    </xf>
    <xf numFmtId="0" fontId="11" fillId="0" borderId="0" xfId="17" applyFont="1" applyAlignment="1">
      <alignment vertical="top"/>
    </xf>
    <xf numFmtId="0" fontId="10" fillId="0" borderId="0" xfId="17" applyFont="1" applyAlignment="1">
      <alignment horizontal="center" vertical="top"/>
    </xf>
    <xf numFmtId="0" fontId="11" fillId="0" borderId="0" xfId="17" applyFont="1" applyAlignment="1">
      <alignment horizontal="center" vertical="top"/>
    </xf>
    <xf numFmtId="164" fontId="12" fillId="0" borderId="0" xfId="17" applyNumberFormat="1" applyFont="1" applyAlignment="1">
      <alignment horizontal="right" vertical="top"/>
    </xf>
    <xf numFmtId="49" fontId="11" fillId="0" borderId="0" xfId="17" applyNumberFormat="1" applyFont="1" applyAlignment="1">
      <alignment horizontal="center" vertical="top"/>
    </xf>
    <xf numFmtId="1" fontId="12" fillId="0" borderId="0" xfId="17" applyNumberFormat="1" applyFont="1" applyAlignment="1">
      <alignment horizontal="right" vertical="top"/>
    </xf>
    <xf numFmtId="0" fontId="10" fillId="0" borderId="0" xfId="17" applyFont="1" applyAlignment="1">
      <alignment horizontal="justify" vertical="top"/>
    </xf>
    <xf numFmtId="1" fontId="7" fillId="0" borderId="0" xfId="17" applyNumberFormat="1" applyFont="1" applyAlignment="1">
      <alignment horizontal="right" vertical="top"/>
    </xf>
    <xf numFmtId="164" fontId="7" fillId="0" borderId="0" xfId="17" applyNumberFormat="1" applyFont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49" fontId="10" fillId="0" borderId="0" xfId="17" applyNumberFormat="1" applyFont="1" applyAlignment="1">
      <alignment horizontal="center" vertical="top"/>
    </xf>
    <xf numFmtId="49" fontId="10" fillId="0" borderId="0" xfId="17" applyNumberFormat="1" applyFont="1" applyAlignment="1">
      <alignment horizontal="left" vertical="top"/>
    </xf>
    <xf numFmtId="49" fontId="10" fillId="0" borderId="0" xfId="17" applyNumberFormat="1" applyFont="1" applyAlignment="1">
      <alignment horizontal="justify" vertical="top"/>
    </xf>
    <xf numFmtId="164" fontId="7" fillId="0" borderId="2" xfId="17" applyNumberFormat="1" applyFont="1" applyBorder="1" applyAlignment="1">
      <alignment horizontal="right" vertical="top"/>
    </xf>
    <xf numFmtId="0" fontId="10" fillId="0" borderId="2" xfId="17" applyFont="1" applyBorder="1" applyAlignment="1">
      <alignment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0" fontId="10" fillId="0" borderId="0" xfId="17" applyFont="1" applyAlignment="1">
      <alignment horizontal="left" vertical="top"/>
    </xf>
    <xf numFmtId="0" fontId="11" fillId="0" borderId="0" xfId="17" applyFont="1" applyAlignment="1">
      <alignment horizontal="left" vertical="top"/>
    </xf>
    <xf numFmtId="0" fontId="17" fillId="3" borderId="8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1" fillId="0" borderId="0" xfId="17" applyFont="1" applyAlignment="1">
      <alignment vertical="center"/>
    </xf>
    <xf numFmtId="4" fontId="11" fillId="0" borderId="0" xfId="17" applyNumberFormat="1" applyFont="1" applyAlignment="1">
      <alignment vertical="center"/>
    </xf>
    <xf numFmtId="0" fontId="11" fillId="4" borderId="0" xfId="17" applyFont="1" applyFill="1" applyAlignment="1">
      <alignment vertical="center"/>
    </xf>
    <xf numFmtId="0" fontId="11" fillId="4" borderId="0" xfId="17" applyFont="1" applyFill="1" applyAlignment="1">
      <alignment horizontal="center" vertical="center"/>
    </xf>
    <xf numFmtId="1" fontId="12" fillId="4" borderId="0" xfId="17" applyNumberFormat="1" applyFont="1" applyFill="1" applyAlignment="1">
      <alignment horizontal="right" vertical="center"/>
    </xf>
    <xf numFmtId="164" fontId="12" fillId="4" borderId="0" xfId="17" applyNumberFormat="1" applyFont="1" applyFill="1" applyAlignment="1">
      <alignment horizontal="right" vertical="center"/>
    </xf>
    <xf numFmtId="0" fontId="11" fillId="5" borderId="0" xfId="17" applyFont="1" applyFill="1" applyAlignment="1">
      <alignment horizontal="left" vertical="top"/>
    </xf>
    <xf numFmtId="0" fontId="11" fillId="5" borderId="0" xfId="17" applyFont="1" applyFill="1" applyAlignment="1">
      <alignment vertical="top"/>
    </xf>
    <xf numFmtId="49" fontId="11" fillId="5" borderId="0" xfId="17" applyNumberFormat="1" applyFont="1" applyFill="1" applyAlignment="1">
      <alignment horizontal="center" vertical="top"/>
    </xf>
    <xf numFmtId="0" fontId="11" fillId="5" borderId="0" xfId="17" applyFont="1" applyFill="1" applyAlignment="1">
      <alignment horizontal="justify" vertical="top"/>
    </xf>
    <xf numFmtId="0" fontId="11" fillId="5" borderId="0" xfId="17" applyFont="1" applyFill="1" applyAlignment="1">
      <alignment horizontal="center" vertical="top"/>
    </xf>
    <xf numFmtId="1" fontId="12" fillId="5" borderId="0" xfId="17" applyNumberFormat="1" applyFont="1" applyFill="1" applyAlignment="1">
      <alignment horizontal="right" vertical="top"/>
    </xf>
    <xf numFmtId="164" fontId="12" fillId="5" borderId="0" xfId="17" applyNumberFormat="1" applyFont="1" applyFill="1" applyAlignment="1">
      <alignment horizontal="right" vertical="top"/>
    </xf>
    <xf numFmtId="0" fontId="10" fillId="5" borderId="0" xfId="17" applyFont="1" applyFill="1" applyAlignment="1">
      <alignment horizontal="center" vertical="top"/>
    </xf>
    <xf numFmtId="1" fontId="7" fillId="0" borderId="2" xfId="17" applyNumberFormat="1" applyFont="1" applyBorder="1" applyAlignment="1">
      <alignment horizontal="right" vertical="top"/>
    </xf>
    <xf numFmtId="4" fontId="10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left" vertical="center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horizontal="center" vertical="center"/>
    </xf>
    <xf numFmtId="1" fontId="7" fillId="0" borderId="0" xfId="17" applyNumberFormat="1" applyFont="1" applyAlignment="1">
      <alignment horizontal="right" vertical="center"/>
    </xf>
    <xf numFmtId="164" fontId="7" fillId="0" borderId="0" xfId="17" applyNumberFormat="1" applyFont="1" applyAlignment="1">
      <alignment horizontal="right" vertical="center"/>
    </xf>
    <xf numFmtId="4" fontId="10" fillId="0" borderId="0" xfId="17" applyNumberFormat="1" applyFont="1" applyAlignment="1">
      <alignment vertical="center"/>
    </xf>
    <xf numFmtId="0" fontId="10" fillId="0" borderId="0" xfId="17" applyFont="1" applyAlignment="1">
      <alignment horizontal="justify" vertical="center"/>
    </xf>
    <xf numFmtId="0" fontId="11" fillId="0" borderId="0" xfId="17" applyFont="1" applyAlignment="1">
      <alignment horizontal="center" vertical="center"/>
    </xf>
    <xf numFmtId="1" fontId="12" fillId="0" borderId="0" xfId="17" applyNumberFormat="1" applyFont="1" applyAlignment="1">
      <alignment horizontal="center" vertical="top"/>
    </xf>
    <xf numFmtId="49" fontId="11" fillId="0" borderId="0" xfId="17" applyNumberFormat="1" applyFont="1" applyAlignment="1">
      <alignment horizontal="left" vertical="top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11" xfId="12" applyFont="1" applyFill="1" applyBorder="1" applyAlignment="1">
      <alignment horizontal="center" vertical="center" wrapText="1" readingOrder="1"/>
    </xf>
    <xf numFmtId="0" fontId="10" fillId="0" borderId="2" xfId="17" applyFont="1" applyBorder="1" applyAlignment="1">
      <alignment horizontal="justify" vertical="top"/>
    </xf>
    <xf numFmtId="0" fontId="11" fillId="4" borderId="0" xfId="17" applyFont="1" applyFill="1" applyAlignment="1">
      <alignment horizontal="justify" vertical="center"/>
    </xf>
    <xf numFmtId="49" fontId="11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justify" vertical="top" wrapText="1"/>
    </xf>
    <xf numFmtId="0" fontId="15" fillId="2" borderId="0" xfId="12" applyFont="1" applyFill="1" applyAlignment="1">
      <alignment horizontal="left" vertical="center"/>
    </xf>
    <xf numFmtId="0" fontId="16" fillId="2" borderId="0" xfId="12" applyFont="1" applyFill="1" applyAlignment="1">
      <alignment horizontal="left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9" xfId="12" applyFont="1" applyFill="1" applyBorder="1" applyAlignment="1">
      <alignment horizontal="center" vertical="center" wrapText="1" readingOrder="1"/>
    </xf>
    <xf numFmtId="0" fontId="17" fillId="3" borderId="10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Alignment="1">
      <alignment horizontal="left" vertical="top"/>
    </xf>
    <xf numFmtId="49" fontId="11" fillId="0" borderId="0" xfId="17" applyNumberFormat="1" applyFont="1" applyAlignment="1">
      <alignment horizontal="center" vertical="top"/>
    </xf>
  </cellXfs>
  <cellStyles count="18">
    <cellStyle name="Millares 2" xfId="10" xr:uid="{00000000-0005-0000-0000-000000000000}"/>
    <cellStyle name="Normal" xfId="0" builtinId="0"/>
    <cellStyle name="Normal 11" xfId="4" xr:uid="{00000000-0005-0000-0000-000002000000}"/>
    <cellStyle name="Normal 12" xfId="5" xr:uid="{00000000-0005-0000-0000-000003000000}"/>
    <cellStyle name="Normal 2" xfId="2" xr:uid="{00000000-0005-0000-0000-000004000000}"/>
    <cellStyle name="Normal 2 2" xfId="3" xr:uid="{00000000-0005-0000-0000-000005000000}"/>
    <cellStyle name="Normal 2 3" xfId="12" xr:uid="{00000000-0005-0000-0000-000006000000}"/>
    <cellStyle name="Normal 3" xfId="6" xr:uid="{00000000-0005-0000-0000-000007000000}"/>
    <cellStyle name="Normal 4" xfId="8" xr:uid="{00000000-0005-0000-0000-000008000000}"/>
    <cellStyle name="Normal 4 2" xfId="11" xr:uid="{00000000-0005-0000-0000-000009000000}"/>
    <cellStyle name="Normal 4 2 2" xfId="13" xr:uid="{00000000-0005-0000-0000-00000A000000}"/>
    <cellStyle name="Normal 4 2 2 2" xfId="16" xr:uid="{00000000-0005-0000-0000-00000B000000}"/>
    <cellStyle name="Normal 4 2 3" xfId="7" xr:uid="{00000000-0005-0000-0000-00000C000000}"/>
    <cellStyle name="Normal 4 2 3 2" xfId="15" xr:uid="{00000000-0005-0000-0000-00000D000000}"/>
    <cellStyle name="Normal 5" xfId="1" xr:uid="{00000000-0005-0000-0000-00000E000000}"/>
    <cellStyle name="Normal 6" xfId="9" xr:uid="{00000000-0005-0000-0000-00000F000000}"/>
    <cellStyle name="Normal 6 2" xfId="14" xr:uid="{00000000-0005-0000-0000-000010000000}"/>
    <cellStyle name="Normal 6 2 2" xfId="17" xr:uid="{00000000-0005-0000-0000-000011000000}"/>
  </cellStyles>
  <dxfs count="0"/>
  <tableStyles count="0" defaultTableStyle="TableStyleMedium2" defaultPivotStyle="PivotStyleLight16"/>
  <colors>
    <mruColors>
      <color rgb="FFE9E6D7"/>
      <color rgb="FFF8F7F2"/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6"/>
  <sheetViews>
    <sheetView showGridLines="0" tabSelected="1" zoomScale="80" zoomScaleNormal="80" zoomScaleSheetLayoutView="100" workbookViewId="0">
      <selection activeCell="R29" sqref="R29"/>
    </sheetView>
  </sheetViews>
  <sheetFormatPr baseColWidth="10" defaultRowHeight="12.75" x14ac:dyDescent="0.2"/>
  <cols>
    <col min="1" max="3" width="2" style="10" customWidth="1"/>
    <col min="4" max="4" width="6.7109375" style="10" customWidth="1"/>
    <col min="5" max="5" width="60.7109375" style="5" customWidth="1"/>
    <col min="6" max="6" width="2.7109375" style="6" customWidth="1"/>
    <col min="7" max="7" width="24.85546875" style="7" bestFit="1" customWidth="1"/>
    <col min="8" max="15" width="14" style="5" customWidth="1"/>
    <col min="16" max="16" width="13" style="8" bestFit="1" customWidth="1"/>
    <col min="17" max="17" width="16.42578125" style="25" bestFit="1" customWidth="1"/>
    <col min="18" max="16384" width="11.42578125" style="5"/>
  </cols>
  <sheetData>
    <row r="1" spans="1:17" s="1" customFormat="1" ht="15.75" customHeight="1" x14ac:dyDescent="0.2">
      <c r="A1" s="64" t="s">
        <v>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3"/>
      <c r="Q1" s="23"/>
    </row>
    <row r="2" spans="1:17" s="1" customFormat="1" ht="15.75" customHeight="1" x14ac:dyDescent="0.2">
      <c r="A2" s="64" t="s">
        <v>314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"/>
      <c r="Q2" s="23"/>
    </row>
    <row r="3" spans="1:17" s="1" customFormat="1" ht="15.75" customHeight="1" x14ac:dyDescent="0.2">
      <c r="A3" s="64" t="s">
        <v>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3"/>
      <c r="Q3" s="23"/>
    </row>
    <row r="4" spans="1:17" s="2" customFormat="1" ht="15.75" customHeight="1" x14ac:dyDescent="0.2">
      <c r="A4" s="65" t="s">
        <v>111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3"/>
      <c r="Q4" s="24"/>
    </row>
    <row r="5" spans="1:17" s="2" customFormat="1" ht="15.75" customHeight="1" x14ac:dyDescent="0.2">
      <c r="A5" s="65" t="s">
        <v>112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3"/>
      <c r="Q5" s="24"/>
    </row>
    <row r="6" spans="1:17" s="2" customFormat="1" ht="15.75" customHeight="1" x14ac:dyDescent="0.2">
      <c r="A6" s="66" t="s">
        <v>9</v>
      </c>
      <c r="B6" s="67"/>
      <c r="C6" s="67"/>
      <c r="D6" s="67"/>
      <c r="E6" s="67"/>
      <c r="F6" s="67" t="s">
        <v>10</v>
      </c>
      <c r="G6" s="67"/>
      <c r="H6" s="67" t="s">
        <v>1</v>
      </c>
      <c r="I6" s="67"/>
      <c r="J6" s="67"/>
      <c r="K6" s="67"/>
      <c r="L6" s="67"/>
      <c r="M6" s="67"/>
      <c r="N6" s="67"/>
      <c r="O6" s="72"/>
      <c r="P6" s="3"/>
      <c r="Q6" s="24"/>
    </row>
    <row r="7" spans="1:17" s="2" customFormat="1" ht="15.75" customHeight="1" x14ac:dyDescent="0.2">
      <c r="A7" s="68"/>
      <c r="B7" s="69"/>
      <c r="C7" s="69"/>
      <c r="D7" s="69"/>
      <c r="E7" s="69"/>
      <c r="F7" s="69"/>
      <c r="G7" s="69"/>
      <c r="H7" s="58" t="s">
        <v>122</v>
      </c>
      <c r="I7" s="58" t="s">
        <v>123</v>
      </c>
      <c r="J7" s="58" t="s">
        <v>124</v>
      </c>
      <c r="K7" s="58" t="s">
        <v>126</v>
      </c>
      <c r="L7" s="58" t="s">
        <v>130</v>
      </c>
      <c r="M7" s="58" t="s">
        <v>128</v>
      </c>
      <c r="N7" s="58" t="s">
        <v>129</v>
      </c>
      <c r="O7" s="59"/>
      <c r="P7" s="3"/>
      <c r="Q7" s="24"/>
    </row>
    <row r="8" spans="1:17" s="3" customFormat="1" ht="59.25" customHeight="1" x14ac:dyDescent="0.2">
      <c r="A8" s="70"/>
      <c r="B8" s="71"/>
      <c r="C8" s="71"/>
      <c r="D8" s="71"/>
      <c r="E8" s="71"/>
      <c r="F8" s="71"/>
      <c r="G8" s="71"/>
      <c r="H8" s="31" t="s">
        <v>46</v>
      </c>
      <c r="I8" s="31" t="s">
        <v>7</v>
      </c>
      <c r="J8" s="31" t="s">
        <v>125</v>
      </c>
      <c r="K8" s="31" t="s">
        <v>127</v>
      </c>
      <c r="L8" s="31" t="s">
        <v>131</v>
      </c>
      <c r="M8" s="31" t="s">
        <v>47</v>
      </c>
      <c r="N8" s="31" t="s">
        <v>2</v>
      </c>
      <c r="O8" s="30" t="s">
        <v>0</v>
      </c>
      <c r="Q8" s="4"/>
    </row>
    <row r="9" spans="1:17" ht="3" customHeight="1" x14ac:dyDescent="0.2"/>
    <row r="10" spans="1:17" s="8" customFormat="1" ht="18" customHeight="1" x14ac:dyDescent="0.2">
      <c r="A10" s="75" t="s">
        <v>0</v>
      </c>
      <c r="B10" s="75"/>
      <c r="C10" s="75"/>
      <c r="D10" s="75"/>
      <c r="E10" s="75"/>
      <c r="H10" s="9">
        <f>SUM(H12,H224,H232)</f>
        <v>32550000</v>
      </c>
      <c r="I10" s="11">
        <f t="shared" ref="I10:O10" si="0">SUM(I12,I224,I232)</f>
        <v>0</v>
      </c>
      <c r="J10" s="11">
        <f t="shared" si="0"/>
        <v>0</v>
      </c>
      <c r="K10" s="9">
        <f t="shared" si="0"/>
        <v>240934</v>
      </c>
      <c r="L10" s="9">
        <f t="shared" si="0"/>
        <v>38910581</v>
      </c>
      <c r="M10" s="9">
        <f t="shared" si="0"/>
        <v>142119055</v>
      </c>
      <c r="N10" s="9">
        <f t="shared" si="0"/>
        <v>1819264658</v>
      </c>
      <c r="O10" s="9">
        <f t="shared" si="0"/>
        <v>2033085228</v>
      </c>
      <c r="Q10" s="26"/>
    </row>
    <row r="11" spans="1:17" s="8" customFormat="1" x14ac:dyDescent="0.2">
      <c r="A11" s="10"/>
      <c r="B11" s="10"/>
      <c r="C11" s="10"/>
      <c r="D11" s="10"/>
      <c r="E11" s="10"/>
      <c r="H11" s="9"/>
      <c r="I11" s="9"/>
      <c r="J11" s="9"/>
      <c r="K11" s="9"/>
      <c r="L11" s="9"/>
      <c r="M11" s="9"/>
      <c r="N11" s="9"/>
      <c r="O11" s="9"/>
      <c r="Q11" s="26"/>
    </row>
    <row r="12" spans="1:17" s="8" customFormat="1" ht="18" customHeight="1" x14ac:dyDescent="0.2">
      <c r="A12" s="62" t="s">
        <v>3</v>
      </c>
      <c r="B12" s="62"/>
      <c r="C12" s="62"/>
      <c r="D12" s="62"/>
      <c r="E12" s="62"/>
      <c r="H12" s="9">
        <f>SUM(H14,H20,H204,H218)</f>
        <v>32550000</v>
      </c>
      <c r="I12" s="11">
        <f t="shared" ref="I12:O12" si="1">SUM(I14,I20,I204,I218)</f>
        <v>0</v>
      </c>
      <c r="J12" s="11">
        <f t="shared" si="1"/>
        <v>0</v>
      </c>
      <c r="K12" s="9">
        <f t="shared" si="1"/>
        <v>240934</v>
      </c>
      <c r="L12" s="9">
        <f t="shared" si="1"/>
        <v>22204970</v>
      </c>
      <c r="M12" s="9">
        <f t="shared" si="1"/>
        <v>96080430</v>
      </c>
      <c r="N12" s="9">
        <f t="shared" si="1"/>
        <v>1794632487</v>
      </c>
      <c r="O12" s="9">
        <f t="shared" si="1"/>
        <v>1945708821</v>
      </c>
      <c r="Q12" s="26"/>
    </row>
    <row r="13" spans="1:17" s="8" customFormat="1" x14ac:dyDescent="0.2">
      <c r="A13" s="10"/>
      <c r="B13" s="10"/>
      <c r="C13" s="10"/>
      <c r="D13" s="10"/>
      <c r="E13" s="10"/>
      <c r="H13" s="9"/>
      <c r="I13" s="9"/>
      <c r="J13" s="9"/>
      <c r="K13" s="9"/>
      <c r="L13" s="9"/>
      <c r="M13" s="9"/>
      <c r="N13" s="9"/>
      <c r="O13" s="9"/>
      <c r="Q13" s="26"/>
    </row>
    <row r="14" spans="1:17" s="32" customFormat="1" ht="18" customHeight="1" x14ac:dyDescent="0.2">
      <c r="A14" s="61" t="s">
        <v>117</v>
      </c>
      <c r="B14" s="61"/>
      <c r="C14" s="61"/>
      <c r="D14" s="61"/>
      <c r="E14" s="61"/>
      <c r="F14" s="34"/>
      <c r="G14" s="35"/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7">
        <v>295017</v>
      </c>
      <c r="N14" s="37">
        <v>3000000</v>
      </c>
      <c r="O14" s="37">
        <v>3295017</v>
      </c>
      <c r="P14" s="55"/>
      <c r="Q14" s="33"/>
    </row>
    <row r="15" spans="1:17" s="6" customFormat="1" ht="12.75" customHeight="1" x14ac:dyDescent="0.2">
      <c r="A15" s="29"/>
      <c r="B15" s="62" t="s">
        <v>83</v>
      </c>
      <c r="C15" s="62"/>
      <c r="D15" s="62"/>
      <c r="E15" s="62"/>
      <c r="G15" s="8"/>
      <c r="H15" s="11">
        <f t="shared" ref="H15" si="2">SUM(H16)</f>
        <v>0</v>
      </c>
      <c r="I15" s="11">
        <f t="shared" ref="I15:L15" si="3">SUM(I16)</f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9">
        <f>SUM(M16)</f>
        <v>295017</v>
      </c>
      <c r="N15" s="9">
        <f>SUM(N16)</f>
        <v>3000000</v>
      </c>
      <c r="O15" s="9">
        <f t="shared" ref="O15" si="4">SUM(O16)</f>
        <v>3295017</v>
      </c>
      <c r="P15" s="8"/>
      <c r="Q15" s="27"/>
    </row>
    <row r="16" spans="1:17" s="6" customFormat="1" ht="12.75" customHeight="1" x14ac:dyDescent="0.2">
      <c r="A16" s="29"/>
      <c r="B16" s="29"/>
      <c r="C16" s="63" t="s">
        <v>12</v>
      </c>
      <c r="D16" s="63"/>
      <c r="E16" s="63"/>
      <c r="G16" s="8"/>
      <c r="H16" s="11">
        <f t="shared" ref="H16:O16" si="5">SUM(H17)</f>
        <v>0</v>
      </c>
      <c r="I16" s="11">
        <f t="shared" si="5"/>
        <v>0</v>
      </c>
      <c r="J16" s="11">
        <f t="shared" si="5"/>
        <v>0</v>
      </c>
      <c r="K16" s="11">
        <f t="shared" si="5"/>
        <v>0</v>
      </c>
      <c r="L16" s="11">
        <f t="shared" si="5"/>
        <v>0</v>
      </c>
      <c r="M16" s="9">
        <f t="shared" si="5"/>
        <v>295017</v>
      </c>
      <c r="N16" s="9">
        <f t="shared" si="5"/>
        <v>3000000</v>
      </c>
      <c r="O16" s="9">
        <f t="shared" si="5"/>
        <v>3295017</v>
      </c>
      <c r="P16" s="8"/>
      <c r="Q16" s="27"/>
    </row>
    <row r="17" spans="1:17" s="6" customFormat="1" x14ac:dyDescent="0.2">
      <c r="A17" s="38"/>
      <c r="B17" s="38"/>
      <c r="C17" s="39"/>
      <c r="D17" s="40" t="s">
        <v>132</v>
      </c>
      <c r="E17" s="41" t="s">
        <v>133</v>
      </c>
      <c r="F17" s="39"/>
      <c r="G17" s="42"/>
      <c r="H17" s="43">
        <f t="shared" ref="H17:O17" si="6">SUM(H18)</f>
        <v>0</v>
      </c>
      <c r="I17" s="43">
        <f t="shared" si="6"/>
        <v>0</v>
      </c>
      <c r="J17" s="43">
        <f t="shared" si="6"/>
        <v>0</v>
      </c>
      <c r="K17" s="43">
        <f t="shared" si="6"/>
        <v>0</v>
      </c>
      <c r="L17" s="43">
        <f t="shared" si="6"/>
        <v>0</v>
      </c>
      <c r="M17" s="44">
        <f t="shared" si="6"/>
        <v>295017</v>
      </c>
      <c r="N17" s="44">
        <f t="shared" si="6"/>
        <v>3000000</v>
      </c>
      <c r="O17" s="44">
        <f t="shared" si="6"/>
        <v>3295017</v>
      </c>
      <c r="P17" s="8"/>
      <c r="Q17" s="27"/>
    </row>
    <row r="18" spans="1:17" s="7" customFormat="1" ht="25.5" x14ac:dyDescent="0.2">
      <c r="A18" s="18"/>
      <c r="B18" s="18"/>
      <c r="C18" s="18"/>
      <c r="D18" s="18"/>
      <c r="E18" s="20" t="s">
        <v>134</v>
      </c>
      <c r="G18" s="7" t="s">
        <v>48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4">
        <v>295017</v>
      </c>
      <c r="N18" s="14">
        <v>3000000</v>
      </c>
      <c r="O18" s="14">
        <f>SUM(H18:N18)</f>
        <v>3295017</v>
      </c>
      <c r="Q18" s="47"/>
    </row>
    <row r="19" spans="1:17" s="7" customFormat="1" x14ac:dyDescent="0.2">
      <c r="A19" s="18"/>
      <c r="B19" s="18"/>
      <c r="C19" s="18"/>
      <c r="D19" s="18"/>
      <c r="E19" s="18"/>
      <c r="H19" s="14"/>
      <c r="I19" s="14"/>
      <c r="J19" s="14"/>
      <c r="K19" s="14"/>
      <c r="L19" s="14"/>
      <c r="M19" s="14"/>
      <c r="N19" s="14"/>
      <c r="O19" s="14"/>
      <c r="Q19" s="47"/>
    </row>
    <row r="20" spans="1:17" s="32" customFormat="1" ht="18" customHeight="1" x14ac:dyDescent="0.2">
      <c r="A20" s="61" t="s">
        <v>11</v>
      </c>
      <c r="B20" s="61"/>
      <c r="C20" s="61"/>
      <c r="D20" s="61"/>
      <c r="E20" s="61"/>
      <c r="F20" s="34"/>
      <c r="G20" s="35"/>
      <c r="H20" s="37">
        <v>32550000</v>
      </c>
      <c r="I20" s="36">
        <v>0</v>
      </c>
      <c r="J20" s="36">
        <v>0</v>
      </c>
      <c r="K20" s="37">
        <v>240934</v>
      </c>
      <c r="L20" s="37">
        <v>13525200</v>
      </c>
      <c r="M20" s="37">
        <v>70792230</v>
      </c>
      <c r="N20" s="37">
        <v>1791632487</v>
      </c>
      <c r="O20" s="37">
        <v>1908740851</v>
      </c>
      <c r="P20" s="55"/>
      <c r="Q20" s="33"/>
    </row>
    <row r="21" spans="1:17" s="6" customFormat="1" ht="12.75" customHeight="1" x14ac:dyDescent="0.2">
      <c r="A21" s="29"/>
      <c r="B21" s="62" t="s">
        <v>62</v>
      </c>
      <c r="C21" s="62"/>
      <c r="D21" s="62"/>
      <c r="E21" s="62"/>
      <c r="G21" s="8"/>
      <c r="H21" s="11">
        <f>SUM(H22)</f>
        <v>0</v>
      </c>
      <c r="I21" s="11">
        <f t="shared" ref="I21:O22" si="7">SUM(I22)</f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9">
        <f t="shared" si="7"/>
        <v>12737096</v>
      </c>
      <c r="N21" s="11">
        <f t="shared" si="7"/>
        <v>0</v>
      </c>
      <c r="O21" s="9">
        <f t="shared" si="7"/>
        <v>12737096</v>
      </c>
      <c r="P21" s="8"/>
      <c r="Q21" s="27"/>
    </row>
    <row r="22" spans="1:17" s="6" customFormat="1" ht="12.75" customHeight="1" x14ac:dyDescent="0.2">
      <c r="A22" s="29"/>
      <c r="B22" s="29"/>
      <c r="C22" s="62" t="s">
        <v>102</v>
      </c>
      <c r="D22" s="62"/>
      <c r="E22" s="62"/>
      <c r="G22" s="8"/>
      <c r="H22" s="11">
        <f>SUM(H23)</f>
        <v>0</v>
      </c>
      <c r="I22" s="11">
        <f t="shared" si="7"/>
        <v>0</v>
      </c>
      <c r="J22" s="11">
        <f t="shared" si="7"/>
        <v>0</v>
      </c>
      <c r="K22" s="11">
        <f t="shared" si="7"/>
        <v>0</v>
      </c>
      <c r="L22" s="11">
        <f t="shared" si="7"/>
        <v>0</v>
      </c>
      <c r="M22" s="9">
        <f t="shared" si="7"/>
        <v>12737096</v>
      </c>
      <c r="N22" s="11">
        <f t="shared" si="7"/>
        <v>0</v>
      </c>
      <c r="O22" s="9">
        <f t="shared" si="7"/>
        <v>12737096</v>
      </c>
      <c r="P22" s="8"/>
      <c r="Q22" s="27"/>
    </row>
    <row r="23" spans="1:17" s="6" customFormat="1" x14ac:dyDescent="0.2">
      <c r="A23" s="38"/>
      <c r="B23" s="38"/>
      <c r="C23" s="39"/>
      <c r="D23" s="40" t="s">
        <v>78</v>
      </c>
      <c r="E23" s="41" t="s">
        <v>79</v>
      </c>
      <c r="F23" s="39"/>
      <c r="G23" s="42"/>
      <c r="H23" s="43">
        <f t="shared" ref="H23:L23" si="8">SUM(H24)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4">
        <f t="shared" ref="M23:N23" si="9">SUM(M24)</f>
        <v>12737096</v>
      </c>
      <c r="N23" s="43">
        <f t="shared" si="9"/>
        <v>0</v>
      </c>
      <c r="O23" s="44">
        <f t="shared" ref="O23" si="10">SUM(O24)</f>
        <v>12737096</v>
      </c>
      <c r="P23" s="8"/>
      <c r="Q23" s="27"/>
    </row>
    <row r="24" spans="1:17" s="49" customFormat="1" x14ac:dyDescent="0.2">
      <c r="A24" s="48"/>
      <c r="B24" s="48"/>
      <c r="C24" s="48"/>
      <c r="D24" s="48"/>
      <c r="E24" s="54" t="s">
        <v>312</v>
      </c>
      <c r="G24" s="50" t="s">
        <v>14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2">
        <v>12737096</v>
      </c>
      <c r="N24" s="51">
        <v>0</v>
      </c>
      <c r="O24" s="14">
        <f>SUM(H24:N24)</f>
        <v>12737096</v>
      </c>
      <c r="P24" s="50"/>
      <c r="Q24" s="53"/>
    </row>
    <row r="25" spans="1:17" s="49" customFormat="1" ht="6" customHeight="1" x14ac:dyDescent="0.2">
      <c r="A25" s="48"/>
      <c r="B25" s="48"/>
      <c r="C25" s="48"/>
      <c r="D25" s="48"/>
      <c r="E25" s="48"/>
      <c r="G25" s="50"/>
      <c r="H25" s="51"/>
      <c r="I25" s="51"/>
      <c r="J25" s="51"/>
      <c r="K25" s="51"/>
      <c r="L25" s="51"/>
      <c r="M25" s="52"/>
      <c r="N25" s="52"/>
      <c r="O25" s="52"/>
      <c r="P25" s="50"/>
      <c r="Q25" s="53"/>
    </row>
    <row r="26" spans="1:17" s="6" customFormat="1" ht="12.75" customHeight="1" x14ac:dyDescent="0.2">
      <c r="A26" s="29"/>
      <c r="B26" s="62" t="s">
        <v>83</v>
      </c>
      <c r="C26" s="62"/>
      <c r="D26" s="62"/>
      <c r="E26" s="62"/>
      <c r="G26" s="8"/>
      <c r="H26" s="9">
        <f>SUM(H27,H41,H55,H189)</f>
        <v>32550000</v>
      </c>
      <c r="I26" s="11">
        <f t="shared" ref="I26:O26" si="11">SUM(I27,I41,I55,I189)</f>
        <v>0</v>
      </c>
      <c r="J26" s="11">
        <f t="shared" si="11"/>
        <v>0</v>
      </c>
      <c r="K26" s="9">
        <f t="shared" si="11"/>
        <v>240934.31</v>
      </c>
      <c r="L26" s="9">
        <f t="shared" si="11"/>
        <v>13525200.059999999</v>
      </c>
      <c r="M26" s="9">
        <f t="shared" si="11"/>
        <v>58055134.039999999</v>
      </c>
      <c r="N26" s="9">
        <f t="shared" si="11"/>
        <v>1791632486.6899993</v>
      </c>
      <c r="O26" s="9">
        <f t="shared" si="11"/>
        <v>1896003755.0999994</v>
      </c>
      <c r="P26" s="8"/>
      <c r="Q26" s="27"/>
    </row>
    <row r="27" spans="1:17" s="6" customFormat="1" ht="12.75" customHeight="1" x14ac:dyDescent="0.2">
      <c r="A27" s="29"/>
      <c r="B27" s="29"/>
      <c r="C27" s="62" t="s">
        <v>25</v>
      </c>
      <c r="D27" s="62"/>
      <c r="E27" s="62"/>
      <c r="G27" s="8"/>
      <c r="H27" s="9">
        <f>SUM(H28,H31,H38)</f>
        <v>32550000</v>
      </c>
      <c r="I27" s="11">
        <f t="shared" ref="I27:O27" si="12">SUM(I28,I31,I38)</f>
        <v>0</v>
      </c>
      <c r="J27" s="11">
        <f t="shared" si="12"/>
        <v>0</v>
      </c>
      <c r="K27" s="11">
        <f t="shared" si="12"/>
        <v>0</v>
      </c>
      <c r="L27" s="11">
        <f t="shared" si="12"/>
        <v>0</v>
      </c>
      <c r="M27" s="9">
        <f t="shared" si="12"/>
        <v>57927173.240000002</v>
      </c>
      <c r="N27" s="11">
        <f t="shared" si="12"/>
        <v>0</v>
      </c>
      <c r="O27" s="9">
        <f t="shared" si="12"/>
        <v>90477173.24000001</v>
      </c>
      <c r="P27" s="8"/>
      <c r="Q27" s="27"/>
    </row>
    <row r="28" spans="1:17" s="6" customFormat="1" x14ac:dyDescent="0.2">
      <c r="A28" s="38"/>
      <c r="B28" s="38"/>
      <c r="C28" s="39"/>
      <c r="D28" s="40" t="s">
        <v>80</v>
      </c>
      <c r="E28" s="41" t="s">
        <v>61</v>
      </c>
      <c r="F28" s="39"/>
      <c r="G28" s="42"/>
      <c r="H28" s="44">
        <f>SUM(H29:H30)</f>
        <v>25700000</v>
      </c>
      <c r="I28" s="43">
        <f t="shared" ref="I28:O28" si="13">SUM(I29:I30)</f>
        <v>0</v>
      </c>
      <c r="J28" s="43">
        <f t="shared" si="13"/>
        <v>0</v>
      </c>
      <c r="K28" s="43">
        <f t="shared" si="13"/>
        <v>0</v>
      </c>
      <c r="L28" s="43">
        <f t="shared" si="13"/>
        <v>0</v>
      </c>
      <c r="M28" s="43">
        <f t="shared" si="13"/>
        <v>0</v>
      </c>
      <c r="N28" s="43">
        <f t="shared" si="13"/>
        <v>0</v>
      </c>
      <c r="O28" s="44">
        <f t="shared" si="13"/>
        <v>25700000</v>
      </c>
      <c r="P28" s="8"/>
      <c r="Q28" s="27"/>
    </row>
    <row r="29" spans="1:17" ht="25.5" x14ac:dyDescent="0.2">
      <c r="A29" s="28"/>
      <c r="B29" s="28"/>
      <c r="C29" s="19"/>
      <c r="D29" s="19"/>
      <c r="E29" s="20" t="s">
        <v>135</v>
      </c>
      <c r="F29" s="5"/>
      <c r="G29" s="7" t="s">
        <v>14</v>
      </c>
      <c r="H29" s="14">
        <v>2700000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4">
        <f t="shared" ref="O29:O40" si="14">SUM(H29:N29)</f>
        <v>2700000</v>
      </c>
      <c r="P29" s="7"/>
    </row>
    <row r="30" spans="1:17" ht="25.5" x14ac:dyDescent="0.2">
      <c r="A30" s="28"/>
      <c r="B30" s="28"/>
      <c r="C30" s="19"/>
      <c r="D30" s="19"/>
      <c r="E30" s="20" t="s">
        <v>136</v>
      </c>
      <c r="F30" s="5"/>
      <c r="G30" s="7" t="s">
        <v>17</v>
      </c>
      <c r="H30" s="14">
        <v>23000000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4">
        <f t="shared" si="14"/>
        <v>23000000</v>
      </c>
      <c r="P30" s="7"/>
    </row>
    <row r="31" spans="1:17" s="6" customFormat="1" x14ac:dyDescent="0.2">
      <c r="A31" s="38"/>
      <c r="B31" s="38"/>
      <c r="C31" s="39"/>
      <c r="D31" s="40" t="s">
        <v>71</v>
      </c>
      <c r="E31" s="41" t="s">
        <v>49</v>
      </c>
      <c r="F31" s="39"/>
      <c r="G31" s="42"/>
      <c r="H31" s="43">
        <f t="shared" ref="H31:L31" si="15">SUM(H32:H37)</f>
        <v>0</v>
      </c>
      <c r="I31" s="43">
        <f t="shared" si="15"/>
        <v>0</v>
      </c>
      <c r="J31" s="43">
        <f t="shared" si="15"/>
        <v>0</v>
      </c>
      <c r="K31" s="43">
        <f t="shared" si="15"/>
        <v>0</v>
      </c>
      <c r="L31" s="43">
        <f t="shared" si="15"/>
        <v>0</v>
      </c>
      <c r="M31" s="44">
        <f>SUM(M32:M37)</f>
        <v>57927173.240000002</v>
      </c>
      <c r="N31" s="43">
        <f t="shared" ref="N31" si="16">SUM(N32:N37)</f>
        <v>0</v>
      </c>
      <c r="O31" s="44">
        <f>SUM(O32:O37)</f>
        <v>57927173.240000002</v>
      </c>
      <c r="P31" s="8"/>
      <c r="Q31" s="27"/>
    </row>
    <row r="32" spans="1:17" s="6" customFormat="1" ht="53.25" customHeight="1" x14ac:dyDescent="0.2">
      <c r="A32" s="29"/>
      <c r="B32" s="29"/>
      <c r="D32" s="10"/>
      <c r="E32" s="12" t="s">
        <v>137</v>
      </c>
      <c r="G32" s="7" t="s">
        <v>14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4621500.09</v>
      </c>
      <c r="N32" s="13">
        <v>0</v>
      </c>
      <c r="O32" s="14">
        <f t="shared" ref="O32:O37" si="17">SUM(H32:N32)</f>
        <v>4621500.09</v>
      </c>
      <c r="P32" s="8"/>
      <c r="Q32" s="27"/>
    </row>
    <row r="33" spans="1:17" s="6" customFormat="1" ht="12.75" customHeight="1" x14ac:dyDescent="0.2">
      <c r="A33" s="29"/>
      <c r="B33" s="29"/>
      <c r="D33" s="10"/>
      <c r="E33" s="12" t="s">
        <v>140</v>
      </c>
      <c r="G33" s="7" t="s">
        <v>15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4">
        <v>4538178.03</v>
      </c>
      <c r="N33" s="13">
        <v>0</v>
      </c>
      <c r="O33" s="14">
        <f t="shared" si="17"/>
        <v>4538178.03</v>
      </c>
      <c r="P33" s="8"/>
      <c r="Q33" s="27"/>
    </row>
    <row r="34" spans="1:17" s="6" customFormat="1" ht="12.75" customHeight="1" x14ac:dyDescent="0.2">
      <c r="A34" s="29"/>
      <c r="B34" s="29"/>
      <c r="D34" s="10"/>
      <c r="E34" s="12" t="s">
        <v>141</v>
      </c>
      <c r="G34" s="7" t="s">
        <v>41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4">
        <v>3989757.05</v>
      </c>
      <c r="N34" s="13">
        <v>0</v>
      </c>
      <c r="O34" s="14">
        <f t="shared" si="17"/>
        <v>3989757.05</v>
      </c>
      <c r="P34" s="8"/>
      <c r="Q34" s="27"/>
    </row>
    <row r="35" spans="1:17" s="6" customFormat="1" ht="38.25" x14ac:dyDescent="0.2">
      <c r="A35" s="29"/>
      <c r="B35" s="29"/>
      <c r="D35" s="10"/>
      <c r="E35" s="12" t="s">
        <v>138</v>
      </c>
      <c r="G35" s="7" t="s">
        <v>14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4">
        <v>28066159.719999999</v>
      </c>
      <c r="N35" s="13">
        <v>0</v>
      </c>
      <c r="O35" s="14">
        <f t="shared" si="17"/>
        <v>28066159.719999999</v>
      </c>
      <c r="P35" s="8"/>
      <c r="Q35" s="27"/>
    </row>
    <row r="36" spans="1:17" s="6" customFormat="1" ht="12.75" customHeight="1" x14ac:dyDescent="0.2">
      <c r="A36" s="29"/>
      <c r="B36" s="29"/>
      <c r="D36" s="10"/>
      <c r="E36" s="12" t="s">
        <v>142</v>
      </c>
      <c r="G36" s="7" t="s">
        <v>16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4">
        <v>5500000</v>
      </c>
      <c r="N36" s="13">
        <v>0</v>
      </c>
      <c r="O36" s="14">
        <f t="shared" si="17"/>
        <v>5500000</v>
      </c>
      <c r="P36" s="8"/>
      <c r="Q36" s="27"/>
    </row>
    <row r="37" spans="1:17" s="6" customFormat="1" ht="12.75" customHeight="1" x14ac:dyDescent="0.2">
      <c r="A37" s="29"/>
      <c r="B37" s="29"/>
      <c r="D37" s="10"/>
      <c r="E37" s="12" t="s">
        <v>139</v>
      </c>
      <c r="G37" s="7" t="s">
        <v>15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4">
        <v>11211578.35</v>
      </c>
      <c r="N37" s="13">
        <v>0</v>
      </c>
      <c r="O37" s="14">
        <f t="shared" si="17"/>
        <v>11211578.35</v>
      </c>
      <c r="P37" s="8"/>
      <c r="Q37" s="27"/>
    </row>
    <row r="38" spans="1:17" s="6" customFormat="1" x14ac:dyDescent="0.2">
      <c r="A38" s="38"/>
      <c r="B38" s="38"/>
      <c r="C38" s="39"/>
      <c r="D38" s="40" t="s">
        <v>143</v>
      </c>
      <c r="E38" s="41" t="s">
        <v>144</v>
      </c>
      <c r="F38" s="39"/>
      <c r="G38" s="42"/>
      <c r="H38" s="44">
        <f>SUM(H39:H40)</f>
        <v>6850000</v>
      </c>
      <c r="I38" s="43">
        <f t="shared" ref="I38:O38" si="18">SUM(I39:I40)</f>
        <v>0</v>
      </c>
      <c r="J38" s="43">
        <f t="shared" si="18"/>
        <v>0</v>
      </c>
      <c r="K38" s="43">
        <f t="shared" si="18"/>
        <v>0</v>
      </c>
      <c r="L38" s="43">
        <f t="shared" si="18"/>
        <v>0</v>
      </c>
      <c r="M38" s="43">
        <f t="shared" si="18"/>
        <v>0</v>
      </c>
      <c r="N38" s="43">
        <f t="shared" si="18"/>
        <v>0</v>
      </c>
      <c r="O38" s="44">
        <f t="shared" si="18"/>
        <v>6850000</v>
      </c>
      <c r="P38" s="8"/>
      <c r="Q38" s="27"/>
    </row>
    <row r="39" spans="1:17" s="6" customFormat="1" ht="25.5" x14ac:dyDescent="0.2">
      <c r="A39" s="29"/>
      <c r="B39" s="29"/>
      <c r="D39" s="10"/>
      <c r="E39" s="12" t="s">
        <v>146</v>
      </c>
      <c r="G39" s="7" t="s">
        <v>17</v>
      </c>
      <c r="H39" s="14">
        <v>1251015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4">
        <f t="shared" si="14"/>
        <v>1251015</v>
      </c>
      <c r="P39" s="8"/>
      <c r="Q39" s="27"/>
    </row>
    <row r="40" spans="1:17" s="6" customFormat="1" ht="25.5" x14ac:dyDescent="0.2">
      <c r="A40" s="29"/>
      <c r="B40" s="29"/>
      <c r="D40" s="10"/>
      <c r="E40" s="12" t="s">
        <v>145</v>
      </c>
      <c r="G40" s="7" t="s">
        <v>14</v>
      </c>
      <c r="H40" s="14">
        <v>5598985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4">
        <f t="shared" si="14"/>
        <v>5598985</v>
      </c>
      <c r="P40" s="8"/>
      <c r="Q40" s="27"/>
    </row>
    <row r="41" spans="1:17" s="6" customFormat="1" ht="13.5" customHeight="1" x14ac:dyDescent="0.2">
      <c r="A41" s="29"/>
      <c r="B41" s="29"/>
      <c r="C41" s="62" t="s">
        <v>20</v>
      </c>
      <c r="D41" s="62"/>
      <c r="E41" s="62"/>
      <c r="G41" s="7"/>
      <c r="H41" s="11">
        <f>SUM(H42)</f>
        <v>0</v>
      </c>
      <c r="I41" s="11">
        <f t="shared" ref="I41:L41" si="19">SUM(I42)</f>
        <v>0</v>
      </c>
      <c r="J41" s="11">
        <f t="shared" si="19"/>
        <v>0</v>
      </c>
      <c r="K41" s="9">
        <f t="shared" si="19"/>
        <v>240934.31</v>
      </c>
      <c r="L41" s="9">
        <f t="shared" si="19"/>
        <v>5082560.8</v>
      </c>
      <c r="M41" s="9">
        <f>SUM(M42)</f>
        <v>127960.8</v>
      </c>
      <c r="N41" s="9">
        <f t="shared" ref="N41:O41" si="20">SUM(N42)</f>
        <v>57778981.799999997</v>
      </c>
      <c r="O41" s="9">
        <f t="shared" si="20"/>
        <v>63230437.709999993</v>
      </c>
      <c r="P41" s="8"/>
      <c r="Q41" s="27"/>
    </row>
    <row r="42" spans="1:17" s="6" customFormat="1" ht="25.5" x14ac:dyDescent="0.2">
      <c r="A42" s="38"/>
      <c r="B42" s="38"/>
      <c r="C42" s="39"/>
      <c r="D42" s="40" t="s">
        <v>76</v>
      </c>
      <c r="E42" s="41" t="s">
        <v>77</v>
      </c>
      <c r="F42" s="39"/>
      <c r="G42" s="45"/>
      <c r="H42" s="43">
        <f t="shared" ref="H42:O42" si="21">SUM(H43:H54)</f>
        <v>0</v>
      </c>
      <c r="I42" s="43">
        <f t="shared" si="21"/>
        <v>0</v>
      </c>
      <c r="J42" s="43">
        <f t="shared" si="21"/>
        <v>0</v>
      </c>
      <c r="K42" s="44">
        <f t="shared" si="21"/>
        <v>240934.31</v>
      </c>
      <c r="L42" s="44">
        <f t="shared" si="21"/>
        <v>5082560.8</v>
      </c>
      <c r="M42" s="44">
        <f t="shared" si="21"/>
        <v>127960.8</v>
      </c>
      <c r="N42" s="44">
        <f t="shared" si="21"/>
        <v>57778981.799999997</v>
      </c>
      <c r="O42" s="44">
        <f t="shared" si="21"/>
        <v>63230437.709999993</v>
      </c>
      <c r="P42" s="8"/>
      <c r="Q42" s="27"/>
    </row>
    <row r="43" spans="1:17" ht="27" customHeight="1" x14ac:dyDescent="0.2">
      <c r="A43" s="28"/>
      <c r="B43" s="28"/>
      <c r="C43" s="5"/>
      <c r="D43" s="18"/>
      <c r="E43" s="12" t="s">
        <v>148</v>
      </c>
      <c r="F43" s="5"/>
      <c r="G43" s="7" t="s">
        <v>56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4">
        <v>2941564.82</v>
      </c>
      <c r="O43" s="14">
        <f t="shared" ref="O43:O54" si="22">SUM(H43:N43)</f>
        <v>2941564.82</v>
      </c>
      <c r="P43" s="7"/>
    </row>
    <row r="44" spans="1:17" ht="38.25" x14ac:dyDescent="0.2">
      <c r="A44" s="28"/>
      <c r="B44" s="28"/>
      <c r="C44" s="5"/>
      <c r="D44" s="18"/>
      <c r="E44" s="12" t="s">
        <v>149</v>
      </c>
      <c r="F44" s="5"/>
      <c r="G44" s="7" t="s">
        <v>42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4">
        <v>7581882.54</v>
      </c>
      <c r="O44" s="14">
        <f t="shared" si="22"/>
        <v>7581882.54</v>
      </c>
      <c r="P44" s="7"/>
    </row>
    <row r="45" spans="1:17" ht="38.25" x14ac:dyDescent="0.2">
      <c r="A45" s="28"/>
      <c r="B45" s="28"/>
      <c r="C45" s="5"/>
      <c r="D45" s="18"/>
      <c r="E45" s="12" t="s">
        <v>273</v>
      </c>
      <c r="F45" s="5"/>
      <c r="G45" s="7" t="s">
        <v>19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4">
        <v>5543977.4699999997</v>
      </c>
      <c r="O45" s="14">
        <f t="shared" si="22"/>
        <v>5543977.4699999997</v>
      </c>
      <c r="P45" s="7"/>
    </row>
    <row r="46" spans="1:17" ht="51" x14ac:dyDescent="0.2">
      <c r="A46" s="28"/>
      <c r="B46" s="28"/>
      <c r="C46" s="5"/>
      <c r="D46" s="18"/>
      <c r="E46" s="12" t="s">
        <v>150</v>
      </c>
      <c r="F46" s="5"/>
      <c r="G46" s="7" t="s">
        <v>30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4">
        <v>16221962.210000001</v>
      </c>
      <c r="O46" s="14">
        <f t="shared" si="22"/>
        <v>16221962.210000001</v>
      </c>
      <c r="P46" s="7"/>
    </row>
    <row r="47" spans="1:17" ht="25.5" x14ac:dyDescent="0.2">
      <c r="A47" s="28"/>
      <c r="B47" s="28"/>
      <c r="C47" s="5"/>
      <c r="D47" s="18"/>
      <c r="E47" s="12" t="s">
        <v>84</v>
      </c>
      <c r="F47" s="5"/>
      <c r="G47" s="7" t="s">
        <v>32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4">
        <v>3416970.87</v>
      </c>
      <c r="O47" s="14">
        <f t="shared" si="22"/>
        <v>3416970.87</v>
      </c>
      <c r="P47" s="7"/>
    </row>
    <row r="48" spans="1:17" ht="38.25" x14ac:dyDescent="0.2">
      <c r="A48" s="28"/>
      <c r="B48" s="28"/>
      <c r="C48" s="5"/>
      <c r="D48" s="18"/>
      <c r="E48" s="12" t="s">
        <v>152</v>
      </c>
      <c r="F48" s="5"/>
      <c r="G48" s="7" t="s">
        <v>32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4">
        <v>4406505.3899999997</v>
      </c>
      <c r="O48" s="14">
        <f t="shared" si="22"/>
        <v>4406505.3899999997</v>
      </c>
      <c r="P48" s="7"/>
    </row>
    <row r="49" spans="1:17" ht="38.25" customHeight="1" x14ac:dyDescent="0.2">
      <c r="A49" s="28"/>
      <c r="B49" s="28"/>
      <c r="C49" s="5"/>
      <c r="D49" s="18"/>
      <c r="E49" s="12" t="s">
        <v>264</v>
      </c>
      <c r="F49" s="5"/>
      <c r="G49" s="7" t="s">
        <v>19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4">
        <v>8641752.9199999999</v>
      </c>
      <c r="O49" s="14">
        <f t="shared" si="22"/>
        <v>8641752.9199999999</v>
      </c>
      <c r="P49" s="7"/>
    </row>
    <row r="50" spans="1:17" ht="38.25" x14ac:dyDescent="0.2">
      <c r="A50" s="28"/>
      <c r="B50" s="28"/>
      <c r="C50" s="5"/>
      <c r="D50" s="18"/>
      <c r="E50" s="12" t="s">
        <v>153</v>
      </c>
      <c r="F50" s="5"/>
      <c r="G50" s="7" t="s">
        <v>56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4">
        <v>127960.8</v>
      </c>
      <c r="N50" s="14">
        <v>2975691.61</v>
      </c>
      <c r="O50" s="14">
        <f t="shared" si="22"/>
        <v>3103652.4099999997</v>
      </c>
      <c r="P50" s="7"/>
    </row>
    <row r="51" spans="1:17" ht="27" customHeight="1" x14ac:dyDescent="0.2">
      <c r="A51" s="28"/>
      <c r="B51" s="28"/>
      <c r="C51" s="5"/>
      <c r="D51" s="18"/>
      <c r="E51" s="12" t="s">
        <v>154</v>
      </c>
      <c r="F51" s="5"/>
      <c r="G51" s="7" t="s">
        <v>42</v>
      </c>
      <c r="H51" s="13">
        <v>0</v>
      </c>
      <c r="I51" s="13">
        <v>0</v>
      </c>
      <c r="J51" s="13">
        <v>0</v>
      </c>
      <c r="K51" s="13">
        <v>0</v>
      </c>
      <c r="L51" s="14">
        <v>3041809.25</v>
      </c>
      <c r="M51" s="13">
        <v>0</v>
      </c>
      <c r="N51" s="13">
        <v>0</v>
      </c>
      <c r="O51" s="14">
        <f t="shared" si="22"/>
        <v>3041809.25</v>
      </c>
      <c r="P51" s="7"/>
    </row>
    <row r="52" spans="1:17" ht="27" customHeight="1" x14ac:dyDescent="0.2">
      <c r="A52" s="28"/>
      <c r="B52" s="28"/>
      <c r="C52" s="5"/>
      <c r="D52" s="18"/>
      <c r="E52" s="12" t="s">
        <v>155</v>
      </c>
      <c r="F52" s="5"/>
      <c r="G52" s="7" t="s">
        <v>42</v>
      </c>
      <c r="H52" s="13">
        <v>0</v>
      </c>
      <c r="I52" s="13">
        <v>0</v>
      </c>
      <c r="J52" s="13">
        <v>0</v>
      </c>
      <c r="K52" s="14">
        <v>240934.31</v>
      </c>
      <c r="L52" s="14">
        <v>2040751.55</v>
      </c>
      <c r="M52" s="13">
        <v>0</v>
      </c>
      <c r="N52" s="13">
        <v>0</v>
      </c>
      <c r="O52" s="14">
        <f t="shared" si="22"/>
        <v>2281685.86</v>
      </c>
      <c r="P52" s="7"/>
    </row>
    <row r="53" spans="1:17" ht="38.25" x14ac:dyDescent="0.2">
      <c r="A53" s="28"/>
      <c r="B53" s="28"/>
      <c r="C53" s="5"/>
      <c r="D53" s="18"/>
      <c r="E53" s="12" t="s">
        <v>151</v>
      </c>
      <c r="F53" s="5"/>
      <c r="G53" s="7" t="s">
        <v>19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4">
        <v>5067008.05</v>
      </c>
      <c r="O53" s="14">
        <f t="shared" si="22"/>
        <v>5067008.05</v>
      </c>
      <c r="P53" s="7"/>
    </row>
    <row r="54" spans="1:17" ht="38.25" x14ac:dyDescent="0.2">
      <c r="A54" s="28"/>
      <c r="B54" s="28"/>
      <c r="C54" s="5"/>
      <c r="D54" s="18"/>
      <c r="E54" s="12" t="s">
        <v>147</v>
      </c>
      <c r="F54" s="5"/>
      <c r="G54" s="7" t="s">
        <v>48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981665.92</v>
      </c>
      <c r="O54" s="14">
        <f t="shared" si="22"/>
        <v>981665.92</v>
      </c>
      <c r="P54" s="7"/>
    </row>
    <row r="55" spans="1:17" s="6" customFormat="1" ht="13.5" customHeight="1" x14ac:dyDescent="0.2">
      <c r="A55" s="57"/>
      <c r="B55" s="57"/>
      <c r="C55" s="63" t="s">
        <v>12</v>
      </c>
      <c r="D55" s="63"/>
      <c r="E55" s="63"/>
      <c r="G55" s="8"/>
      <c r="H55" s="11">
        <f t="shared" ref="H55:L55" si="23">SUM(H56,H125)</f>
        <v>0</v>
      </c>
      <c r="I55" s="11">
        <f t="shared" si="23"/>
        <v>0</v>
      </c>
      <c r="J55" s="11">
        <f t="shared" si="23"/>
        <v>0</v>
      </c>
      <c r="K55" s="11">
        <f t="shared" si="23"/>
        <v>0</v>
      </c>
      <c r="L55" s="11">
        <f t="shared" si="23"/>
        <v>0</v>
      </c>
      <c r="M55" s="11">
        <f>SUM(M56,M125)</f>
        <v>0</v>
      </c>
      <c r="N55" s="9">
        <f>SUM(N56,N125)</f>
        <v>1733853504.8899994</v>
      </c>
      <c r="O55" s="9">
        <f>SUM(O56,O125)</f>
        <v>1733853504.8899994</v>
      </c>
      <c r="P55" s="8"/>
      <c r="Q55" s="27"/>
    </row>
    <row r="56" spans="1:17" s="6" customFormat="1" x14ac:dyDescent="0.2">
      <c r="A56" s="38"/>
      <c r="B56" s="38"/>
      <c r="C56" s="39"/>
      <c r="D56" s="40" t="s">
        <v>72</v>
      </c>
      <c r="E56" s="41" t="s">
        <v>73</v>
      </c>
      <c r="F56" s="39"/>
      <c r="G56" s="45"/>
      <c r="H56" s="43">
        <f>SUM(H57:H124)</f>
        <v>0</v>
      </c>
      <c r="I56" s="43">
        <f t="shared" ref="I56:M56" si="24">SUM(I57:I124)</f>
        <v>0</v>
      </c>
      <c r="J56" s="43">
        <f t="shared" si="24"/>
        <v>0</v>
      </c>
      <c r="K56" s="43">
        <f t="shared" si="24"/>
        <v>0</v>
      </c>
      <c r="L56" s="43">
        <f t="shared" si="24"/>
        <v>0</v>
      </c>
      <c r="M56" s="43">
        <f t="shared" si="24"/>
        <v>0</v>
      </c>
      <c r="N56" s="44">
        <f>SUM(N57:N124)</f>
        <v>729832058.00999987</v>
      </c>
      <c r="O56" s="44">
        <f>SUM(O57:O124)</f>
        <v>729832058.00999987</v>
      </c>
      <c r="P56" s="8"/>
      <c r="Q56" s="27"/>
    </row>
    <row r="57" spans="1:17" ht="25.5" x14ac:dyDescent="0.2">
      <c r="E57" s="12" t="s">
        <v>175</v>
      </c>
      <c r="G57" s="7" t="s">
        <v>14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>
        <v>8418913.7100000009</v>
      </c>
      <c r="O57" s="14">
        <f t="shared" ref="O57:O88" si="25">SUM(H57:N57)</f>
        <v>8418913.7100000009</v>
      </c>
    </row>
    <row r="58" spans="1:17" ht="25.5" x14ac:dyDescent="0.2">
      <c r="E58" s="12" t="s">
        <v>279</v>
      </c>
      <c r="G58" s="7" t="s">
        <v>85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4">
        <v>4653565.09</v>
      </c>
      <c r="O58" s="14">
        <f t="shared" si="25"/>
        <v>4653565.09</v>
      </c>
    </row>
    <row r="59" spans="1:17" x14ac:dyDescent="0.2">
      <c r="E59" s="12" t="s">
        <v>174</v>
      </c>
      <c r="G59" s="7" t="s">
        <v>14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4">
        <v>7755961.3600000003</v>
      </c>
      <c r="O59" s="14">
        <f t="shared" si="25"/>
        <v>7755961.3600000003</v>
      </c>
    </row>
    <row r="60" spans="1:17" x14ac:dyDescent="0.2">
      <c r="E60" s="12" t="s">
        <v>280</v>
      </c>
      <c r="G60" s="7" t="s">
        <v>156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4">
        <v>11196320</v>
      </c>
      <c r="O60" s="14">
        <f t="shared" si="25"/>
        <v>11196320</v>
      </c>
    </row>
    <row r="61" spans="1:17" x14ac:dyDescent="0.2">
      <c r="E61" s="12" t="s">
        <v>281</v>
      </c>
      <c r="G61" s="7" t="s">
        <v>50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>
        <v>23673538.940000001</v>
      </c>
      <c r="O61" s="14">
        <f t="shared" si="25"/>
        <v>23673538.940000001</v>
      </c>
    </row>
    <row r="62" spans="1:17" x14ac:dyDescent="0.2">
      <c r="E62" s="12" t="s">
        <v>176</v>
      </c>
      <c r="G62" s="7" t="s">
        <v>107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4">
        <v>12683491.16</v>
      </c>
      <c r="O62" s="14">
        <f t="shared" si="25"/>
        <v>12683491.16</v>
      </c>
    </row>
    <row r="63" spans="1:17" ht="12.75" customHeight="1" x14ac:dyDescent="0.2">
      <c r="E63" s="12" t="s">
        <v>177</v>
      </c>
      <c r="G63" s="7" t="s">
        <v>163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>
        <v>17062397.390000001</v>
      </c>
      <c r="O63" s="14">
        <f t="shared" si="25"/>
        <v>17062397.390000001</v>
      </c>
    </row>
    <row r="64" spans="1:17" ht="25.5" x14ac:dyDescent="0.2">
      <c r="E64" s="12" t="s">
        <v>87</v>
      </c>
      <c r="G64" s="7" t="s">
        <v>33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4">
        <v>10998840</v>
      </c>
      <c r="O64" s="14">
        <f t="shared" si="25"/>
        <v>10998840</v>
      </c>
    </row>
    <row r="65" spans="1:15" ht="12.75" customHeight="1" x14ac:dyDescent="0.2">
      <c r="E65" s="12" t="s">
        <v>282</v>
      </c>
      <c r="G65" s="7" t="s">
        <v>161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4">
        <v>5066875.13</v>
      </c>
      <c r="O65" s="14">
        <f t="shared" si="25"/>
        <v>5066875.13</v>
      </c>
    </row>
    <row r="66" spans="1:15" x14ac:dyDescent="0.2">
      <c r="E66" s="12" t="s">
        <v>285</v>
      </c>
      <c r="G66" s="7" t="s">
        <v>57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4">
        <v>18792515.620000001</v>
      </c>
      <c r="O66" s="14">
        <f t="shared" si="25"/>
        <v>18792515.620000001</v>
      </c>
    </row>
    <row r="67" spans="1:15" x14ac:dyDescent="0.2">
      <c r="E67" s="12" t="s">
        <v>286</v>
      </c>
      <c r="G67" s="7" t="s">
        <v>106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4">
        <v>5639896.79</v>
      </c>
      <c r="O67" s="14">
        <f t="shared" si="25"/>
        <v>5639896.79</v>
      </c>
    </row>
    <row r="68" spans="1:15" x14ac:dyDescent="0.2">
      <c r="E68" s="12" t="s">
        <v>286</v>
      </c>
      <c r="G68" s="7" t="s">
        <v>69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5795265.9199999999</v>
      </c>
      <c r="O68" s="14">
        <f t="shared" si="25"/>
        <v>5795265.9199999999</v>
      </c>
    </row>
    <row r="69" spans="1:15" x14ac:dyDescent="0.2">
      <c r="E69" s="12" t="s">
        <v>286</v>
      </c>
      <c r="G69" s="7" t="s">
        <v>158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4">
        <v>4181218.22</v>
      </c>
      <c r="O69" s="14">
        <f t="shared" si="25"/>
        <v>4181218.22</v>
      </c>
    </row>
    <row r="70" spans="1:15" ht="12.75" customHeight="1" x14ac:dyDescent="0.2">
      <c r="A70" s="15"/>
      <c r="B70" s="15"/>
      <c r="C70" s="15"/>
      <c r="D70" s="15"/>
      <c r="E70" s="60" t="s">
        <v>286</v>
      </c>
      <c r="F70" s="16"/>
      <c r="G70" s="17" t="s">
        <v>162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21">
        <v>5246605.34</v>
      </c>
      <c r="O70" s="21">
        <f t="shared" si="25"/>
        <v>5246605.34</v>
      </c>
    </row>
    <row r="71" spans="1:15" ht="25.5" x14ac:dyDescent="0.2">
      <c r="E71" s="12" t="s">
        <v>168</v>
      </c>
      <c r="G71" s="7" t="s">
        <v>26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4">
        <v>7437920</v>
      </c>
      <c r="O71" s="14">
        <f t="shared" si="25"/>
        <v>7437920</v>
      </c>
    </row>
    <row r="72" spans="1:15" ht="25.5" x14ac:dyDescent="0.2">
      <c r="E72" s="12" t="s">
        <v>170</v>
      </c>
      <c r="G72" s="7" t="s">
        <v>19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v>6331171.5700000003</v>
      </c>
      <c r="O72" s="14">
        <f t="shared" si="25"/>
        <v>6331171.5700000003</v>
      </c>
    </row>
    <row r="73" spans="1:15" ht="25.5" x14ac:dyDescent="0.2">
      <c r="E73" s="12" t="s">
        <v>288</v>
      </c>
      <c r="G73" s="7" t="s">
        <v>14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4">
        <v>10710660.57</v>
      </c>
      <c r="O73" s="14">
        <f t="shared" si="25"/>
        <v>10710660.57</v>
      </c>
    </row>
    <row r="74" spans="1:15" x14ac:dyDescent="0.2">
      <c r="E74" s="12" t="s">
        <v>65</v>
      </c>
      <c r="G74" s="7" t="s">
        <v>52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4">
        <v>6043078.8899999997</v>
      </c>
      <c r="O74" s="14">
        <f t="shared" si="25"/>
        <v>6043078.8899999997</v>
      </c>
    </row>
    <row r="75" spans="1:15" x14ac:dyDescent="0.2">
      <c r="E75" s="12" t="s">
        <v>65</v>
      </c>
      <c r="G75" s="7" t="s">
        <v>16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">
        <v>18712338.300000001</v>
      </c>
      <c r="O75" s="14">
        <f t="shared" si="25"/>
        <v>18712338.300000001</v>
      </c>
    </row>
    <row r="76" spans="1:15" x14ac:dyDescent="0.2">
      <c r="E76" s="12" t="s">
        <v>65</v>
      </c>
      <c r="G76" s="7" t="s">
        <v>32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v>5150400</v>
      </c>
      <c r="O76" s="14">
        <f t="shared" si="25"/>
        <v>5150400</v>
      </c>
    </row>
    <row r="77" spans="1:15" x14ac:dyDescent="0.2">
      <c r="E77" s="12" t="s">
        <v>65</v>
      </c>
      <c r="G77" s="7" t="s">
        <v>59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>
        <v>6850513.8300000001</v>
      </c>
      <c r="O77" s="14">
        <f t="shared" si="25"/>
        <v>6850513.8300000001</v>
      </c>
    </row>
    <row r="78" spans="1:15" x14ac:dyDescent="0.2">
      <c r="E78" s="12" t="s">
        <v>169</v>
      </c>
      <c r="G78" s="7" t="s">
        <v>157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4">
        <v>3962829.12</v>
      </c>
      <c r="O78" s="14">
        <f t="shared" si="25"/>
        <v>3962829.12</v>
      </c>
    </row>
    <row r="79" spans="1:15" x14ac:dyDescent="0.2">
      <c r="E79" s="12" t="s">
        <v>283</v>
      </c>
      <c r="G79" s="7" t="s">
        <v>161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4">
        <v>13761708.869999999</v>
      </c>
      <c r="O79" s="14">
        <f t="shared" si="25"/>
        <v>13761708.869999999</v>
      </c>
    </row>
    <row r="80" spans="1:15" x14ac:dyDescent="0.2">
      <c r="E80" s="12" t="s">
        <v>173</v>
      </c>
      <c r="G80" s="7" t="s">
        <v>108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4">
        <v>5834652.0099999998</v>
      </c>
      <c r="O80" s="14">
        <f t="shared" si="25"/>
        <v>5834652.0099999998</v>
      </c>
    </row>
    <row r="81" spans="5:15" ht="25.5" x14ac:dyDescent="0.2">
      <c r="E81" s="12" t="s">
        <v>171</v>
      </c>
      <c r="G81" s="7" t="s">
        <v>159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>
        <v>3795686.95</v>
      </c>
      <c r="O81" s="14">
        <f t="shared" si="25"/>
        <v>3795686.95</v>
      </c>
    </row>
    <row r="82" spans="5:15" ht="38.25" x14ac:dyDescent="0.2">
      <c r="E82" s="12" t="s">
        <v>289</v>
      </c>
      <c r="G82" s="7" t="s">
        <v>67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v>8178242</v>
      </c>
      <c r="O82" s="14">
        <f t="shared" si="25"/>
        <v>8178242</v>
      </c>
    </row>
    <row r="83" spans="5:15" ht="38.25" x14ac:dyDescent="0.2">
      <c r="E83" s="12" t="s">
        <v>274</v>
      </c>
      <c r="G83" s="7" t="s">
        <v>156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>
        <v>3917370.72</v>
      </c>
      <c r="O83" s="14">
        <f t="shared" si="25"/>
        <v>3917370.72</v>
      </c>
    </row>
    <row r="84" spans="5:15" ht="25.5" x14ac:dyDescent="0.2">
      <c r="E84" s="12" t="s">
        <v>167</v>
      </c>
      <c r="G84" s="7" t="s">
        <v>22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4">
        <v>7222698.71</v>
      </c>
      <c r="O84" s="14">
        <f t="shared" si="25"/>
        <v>7222698.71</v>
      </c>
    </row>
    <row r="85" spans="5:15" ht="25.5" x14ac:dyDescent="0.2">
      <c r="E85" s="12" t="s">
        <v>166</v>
      </c>
      <c r="G85" s="7" t="s">
        <v>26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4">
        <v>2720755.81</v>
      </c>
      <c r="O85" s="14">
        <f t="shared" si="25"/>
        <v>2720755.81</v>
      </c>
    </row>
    <row r="86" spans="5:15" ht="25.5" x14ac:dyDescent="0.2">
      <c r="E86" s="12" t="s">
        <v>165</v>
      </c>
      <c r="G86" s="7" t="s">
        <v>40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4">
        <v>5462437.3099999996</v>
      </c>
      <c r="O86" s="14">
        <f t="shared" si="25"/>
        <v>5462437.3099999996</v>
      </c>
    </row>
    <row r="87" spans="5:15" ht="51" x14ac:dyDescent="0.2">
      <c r="E87" s="12" t="s">
        <v>275</v>
      </c>
      <c r="G87" s="7" t="s">
        <v>59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4">
        <v>5960119.96</v>
      </c>
      <c r="O87" s="14">
        <f t="shared" si="25"/>
        <v>5960119.96</v>
      </c>
    </row>
    <row r="88" spans="5:15" ht="38.25" x14ac:dyDescent="0.2">
      <c r="E88" s="12" t="s">
        <v>164</v>
      </c>
      <c r="G88" s="7" t="s">
        <v>48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4">
        <v>12386168.1</v>
      </c>
      <c r="O88" s="14">
        <f t="shared" si="25"/>
        <v>12386168.1</v>
      </c>
    </row>
    <row r="89" spans="5:15" ht="25.5" x14ac:dyDescent="0.2">
      <c r="E89" s="12" t="s">
        <v>185</v>
      </c>
      <c r="G89" s="7" t="s">
        <v>38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4">
        <v>5130628.1900000004</v>
      </c>
      <c r="O89" s="14">
        <f t="shared" ref="O89:O120" si="26">SUM(H89:N89)</f>
        <v>5130628.1900000004</v>
      </c>
    </row>
    <row r="90" spans="5:15" ht="25.5" x14ac:dyDescent="0.2">
      <c r="E90" s="12" t="s">
        <v>95</v>
      </c>
      <c r="G90" s="7" t="s">
        <v>57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4">
        <v>11528437.93</v>
      </c>
      <c r="O90" s="14">
        <f t="shared" si="26"/>
        <v>11528437.93</v>
      </c>
    </row>
    <row r="91" spans="5:15" ht="25.5" x14ac:dyDescent="0.2">
      <c r="E91" s="12" t="s">
        <v>191</v>
      </c>
      <c r="G91" s="7" t="s">
        <v>85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4">
        <v>645829.43999999994</v>
      </c>
      <c r="O91" s="14">
        <f t="shared" si="26"/>
        <v>645829.43999999994</v>
      </c>
    </row>
    <row r="92" spans="5:15" ht="25.5" x14ac:dyDescent="0.2">
      <c r="E92" s="12" t="s">
        <v>184</v>
      </c>
      <c r="G92" s="7" t="s">
        <v>55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4">
        <v>11202093.640000001</v>
      </c>
      <c r="O92" s="14">
        <f t="shared" si="26"/>
        <v>11202093.640000001</v>
      </c>
    </row>
    <row r="93" spans="5:15" ht="25.5" x14ac:dyDescent="0.2">
      <c r="E93" s="12" t="s">
        <v>313</v>
      </c>
      <c r="G93" s="7" t="s">
        <v>13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4">
        <v>23456661.120000001</v>
      </c>
      <c r="O93" s="14">
        <f t="shared" si="26"/>
        <v>23456661.120000001</v>
      </c>
    </row>
    <row r="94" spans="5:15" ht="25.5" x14ac:dyDescent="0.2">
      <c r="E94" s="12" t="s">
        <v>94</v>
      </c>
      <c r="G94" s="7" t="s">
        <v>34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4">
        <v>11094421.77</v>
      </c>
      <c r="O94" s="14">
        <f t="shared" si="26"/>
        <v>11094421.77</v>
      </c>
    </row>
    <row r="95" spans="5:15" ht="25.5" x14ac:dyDescent="0.2">
      <c r="E95" s="12" t="s">
        <v>188</v>
      </c>
      <c r="G95" s="7" t="s">
        <v>21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8897009.7300000004</v>
      </c>
      <c r="O95" s="14">
        <f t="shared" si="26"/>
        <v>8897009.7300000004</v>
      </c>
    </row>
    <row r="96" spans="5:15" ht="25.5" x14ac:dyDescent="0.2">
      <c r="E96" s="12" t="s">
        <v>182</v>
      </c>
      <c r="G96" s="7" t="s">
        <v>37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4">
        <v>6014561.4900000002</v>
      </c>
      <c r="O96" s="14">
        <f t="shared" si="26"/>
        <v>6014561.4900000002</v>
      </c>
    </row>
    <row r="97" spans="5:15" ht="25.5" x14ac:dyDescent="0.2">
      <c r="E97" s="12" t="s">
        <v>180</v>
      </c>
      <c r="G97" s="7" t="s">
        <v>40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4">
        <v>5193627.08</v>
      </c>
      <c r="O97" s="14">
        <f t="shared" si="26"/>
        <v>5193627.08</v>
      </c>
    </row>
    <row r="98" spans="5:15" ht="25.5" x14ac:dyDescent="0.2">
      <c r="E98" s="12" t="s">
        <v>88</v>
      </c>
      <c r="G98" s="7" t="s">
        <v>21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v>8568044.0800000001</v>
      </c>
      <c r="O98" s="14">
        <f t="shared" si="26"/>
        <v>8568044.0800000001</v>
      </c>
    </row>
    <row r="99" spans="5:15" ht="25.5" x14ac:dyDescent="0.2">
      <c r="E99" s="12" t="s">
        <v>93</v>
      </c>
      <c r="G99" s="7" t="s">
        <v>13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4">
        <v>30974866.66</v>
      </c>
      <c r="O99" s="14">
        <f t="shared" si="26"/>
        <v>30974866.66</v>
      </c>
    </row>
    <row r="100" spans="5:15" ht="25.5" x14ac:dyDescent="0.2">
      <c r="E100" s="12" t="s">
        <v>190</v>
      </c>
      <c r="G100" s="7" t="s">
        <v>23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5408720.0300000003</v>
      </c>
      <c r="O100" s="14">
        <f t="shared" si="26"/>
        <v>5408720.0300000003</v>
      </c>
    </row>
    <row r="101" spans="5:15" ht="25.5" x14ac:dyDescent="0.2">
      <c r="E101" s="12" t="s">
        <v>183</v>
      </c>
      <c r="G101" s="7" t="s">
        <v>26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4">
        <v>5914036.5099999998</v>
      </c>
      <c r="O101" s="14">
        <f t="shared" si="26"/>
        <v>5914036.5099999998</v>
      </c>
    </row>
    <row r="102" spans="5:15" ht="25.5" x14ac:dyDescent="0.2">
      <c r="E102" s="12" t="s">
        <v>186</v>
      </c>
      <c r="G102" s="7" t="s">
        <v>39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4">
        <v>6949716.9800000004</v>
      </c>
      <c r="O102" s="14">
        <f t="shared" si="26"/>
        <v>6949716.9800000004</v>
      </c>
    </row>
    <row r="103" spans="5:15" ht="25.5" x14ac:dyDescent="0.2">
      <c r="E103" s="12" t="s">
        <v>187</v>
      </c>
      <c r="G103" s="7" t="s">
        <v>36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">
        <v>3887407.24</v>
      </c>
      <c r="O103" s="14">
        <f t="shared" si="26"/>
        <v>3887407.24</v>
      </c>
    </row>
    <row r="104" spans="5:15" ht="25.5" x14ac:dyDescent="0.2">
      <c r="E104" s="12" t="s">
        <v>89</v>
      </c>
      <c r="G104" s="7" t="s">
        <v>21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4">
        <v>17133809.120000001</v>
      </c>
      <c r="O104" s="14">
        <f t="shared" si="26"/>
        <v>17133809.120000001</v>
      </c>
    </row>
    <row r="105" spans="5:15" ht="25.5" x14ac:dyDescent="0.2">
      <c r="E105" s="12" t="s">
        <v>96</v>
      </c>
      <c r="G105" s="7" t="s">
        <v>85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4">
        <v>9650343.8100000005</v>
      </c>
      <c r="O105" s="14">
        <f t="shared" si="26"/>
        <v>9650343.8100000005</v>
      </c>
    </row>
    <row r="106" spans="5:15" ht="25.5" x14ac:dyDescent="0.2">
      <c r="E106" s="12" t="s">
        <v>98</v>
      </c>
      <c r="G106" s="7" t="s">
        <v>63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1317297.1000000001</v>
      </c>
      <c r="O106" s="14">
        <f t="shared" si="26"/>
        <v>1317297.1000000001</v>
      </c>
    </row>
    <row r="107" spans="5:15" ht="25.5" x14ac:dyDescent="0.2">
      <c r="E107" s="12" t="s">
        <v>189</v>
      </c>
      <c r="G107" s="7" t="s">
        <v>38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v>12047417.83</v>
      </c>
      <c r="O107" s="14">
        <f t="shared" si="26"/>
        <v>12047417.83</v>
      </c>
    </row>
    <row r="108" spans="5:15" ht="25.5" x14ac:dyDescent="0.2">
      <c r="E108" s="12" t="s">
        <v>178</v>
      </c>
      <c r="G108" s="7" t="s">
        <v>59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4">
        <v>4560111.09</v>
      </c>
      <c r="O108" s="14">
        <f t="shared" si="26"/>
        <v>4560111.09</v>
      </c>
    </row>
    <row r="109" spans="5:15" ht="25.5" x14ac:dyDescent="0.2">
      <c r="E109" s="12" t="s">
        <v>92</v>
      </c>
      <c r="G109" s="7" t="s">
        <v>38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4">
        <v>10571014.92</v>
      </c>
      <c r="O109" s="14">
        <f t="shared" si="26"/>
        <v>10571014.92</v>
      </c>
    </row>
    <row r="110" spans="5:15" ht="25.5" x14ac:dyDescent="0.2">
      <c r="E110" s="12" t="s">
        <v>90</v>
      </c>
      <c r="G110" s="7" t="s">
        <v>21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4">
        <v>19338321.289999999</v>
      </c>
      <c r="O110" s="14">
        <f t="shared" si="26"/>
        <v>19338321.289999999</v>
      </c>
    </row>
    <row r="111" spans="5:15" ht="25.5" x14ac:dyDescent="0.2">
      <c r="E111" s="12" t="s">
        <v>91</v>
      </c>
      <c r="G111" s="7" t="s">
        <v>50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4">
        <v>10896416.699999999</v>
      </c>
      <c r="O111" s="14">
        <f t="shared" si="26"/>
        <v>10896416.699999999</v>
      </c>
    </row>
    <row r="112" spans="5:15" ht="25.5" x14ac:dyDescent="0.2">
      <c r="E112" s="12" t="s">
        <v>97</v>
      </c>
      <c r="G112" s="7" t="s">
        <v>63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v>3716685.87</v>
      </c>
      <c r="O112" s="14">
        <f t="shared" si="26"/>
        <v>3716685.87</v>
      </c>
    </row>
    <row r="113" spans="1:17" ht="25.5" x14ac:dyDescent="0.2">
      <c r="E113" s="12" t="s">
        <v>179</v>
      </c>
      <c r="G113" s="7" t="s">
        <v>35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4">
        <v>27168139.440000001</v>
      </c>
      <c r="O113" s="14">
        <f t="shared" si="26"/>
        <v>27168139.440000001</v>
      </c>
    </row>
    <row r="114" spans="1:17" ht="25.5" x14ac:dyDescent="0.2">
      <c r="E114" s="12" t="s">
        <v>181</v>
      </c>
      <c r="G114" s="7" t="s">
        <v>109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4">
        <v>15661171.529999999</v>
      </c>
      <c r="O114" s="14">
        <f t="shared" si="26"/>
        <v>15661171.529999999</v>
      </c>
    </row>
    <row r="115" spans="1:17" ht="38.25" x14ac:dyDescent="0.2">
      <c r="E115" s="12" t="s">
        <v>265</v>
      </c>
      <c r="G115" s="7" t="s">
        <v>63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4">
        <v>7193447.96</v>
      </c>
      <c r="O115" s="14">
        <f t="shared" si="26"/>
        <v>7193447.96</v>
      </c>
    </row>
    <row r="116" spans="1:17" x14ac:dyDescent="0.2">
      <c r="E116" s="12" t="s">
        <v>86</v>
      </c>
      <c r="G116" s="7" t="s">
        <v>23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v>20808972.620000001</v>
      </c>
      <c r="O116" s="14">
        <f t="shared" si="26"/>
        <v>20808972.620000001</v>
      </c>
    </row>
    <row r="117" spans="1:17" x14ac:dyDescent="0.2">
      <c r="E117" s="12" t="s">
        <v>86</v>
      </c>
      <c r="G117" s="7" t="s">
        <v>60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4">
        <v>14968286.560000001</v>
      </c>
      <c r="O117" s="14">
        <f t="shared" si="26"/>
        <v>14968286.560000001</v>
      </c>
    </row>
    <row r="118" spans="1:17" x14ac:dyDescent="0.2">
      <c r="E118" s="12" t="s">
        <v>86</v>
      </c>
      <c r="G118" s="7" t="s">
        <v>16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45770474.939999998</v>
      </c>
      <c r="O118" s="14">
        <f t="shared" si="26"/>
        <v>45770474.939999998</v>
      </c>
    </row>
    <row r="119" spans="1:17" x14ac:dyDescent="0.2">
      <c r="E119" s="12" t="s">
        <v>66</v>
      </c>
      <c r="G119" s="7" t="s">
        <v>17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4">
        <v>19981241.280000001</v>
      </c>
      <c r="O119" s="14">
        <f t="shared" si="26"/>
        <v>19981241.280000001</v>
      </c>
    </row>
    <row r="120" spans="1:17" x14ac:dyDescent="0.2">
      <c r="E120" s="12" t="s">
        <v>66</v>
      </c>
      <c r="G120" s="7" t="s">
        <v>43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20000000</v>
      </c>
      <c r="O120" s="14">
        <f t="shared" si="26"/>
        <v>20000000</v>
      </c>
    </row>
    <row r="121" spans="1:17" x14ac:dyDescent="0.2">
      <c r="E121" s="12" t="s">
        <v>66</v>
      </c>
      <c r="G121" s="7" t="s">
        <v>51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4">
        <v>8434013.9299999997</v>
      </c>
      <c r="O121" s="14">
        <f t="shared" ref="O121:O124" si="27">SUM(H121:N121)</f>
        <v>8434013.9299999997</v>
      </c>
    </row>
    <row r="122" spans="1:17" x14ac:dyDescent="0.2">
      <c r="E122" s="12" t="s">
        <v>66</v>
      </c>
      <c r="G122" s="7" t="s">
        <v>58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4">
        <v>17568620.73</v>
      </c>
      <c r="O122" s="14">
        <f t="shared" si="27"/>
        <v>17568620.73</v>
      </c>
    </row>
    <row r="123" spans="1:17" x14ac:dyDescent="0.2">
      <c r="E123" s="12" t="s">
        <v>278</v>
      </c>
      <c r="G123" s="7" t="s">
        <v>105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4">
        <v>14585032.800000001</v>
      </c>
      <c r="O123" s="14">
        <f t="shared" si="27"/>
        <v>14585032.800000001</v>
      </c>
    </row>
    <row r="124" spans="1:17" x14ac:dyDescent="0.2">
      <c r="A124" s="15"/>
      <c r="B124" s="15"/>
      <c r="C124" s="15"/>
      <c r="D124" s="15"/>
      <c r="E124" s="60" t="s">
        <v>172</v>
      </c>
      <c r="F124" s="16"/>
      <c r="G124" s="17" t="s">
        <v>160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21">
        <v>7991019.21</v>
      </c>
      <c r="O124" s="21">
        <f t="shared" si="27"/>
        <v>7991019.21</v>
      </c>
    </row>
    <row r="125" spans="1:17" s="6" customFormat="1" x14ac:dyDescent="0.2">
      <c r="A125" s="38"/>
      <c r="B125" s="38"/>
      <c r="C125" s="39"/>
      <c r="D125" s="40" t="s">
        <v>74</v>
      </c>
      <c r="E125" s="41" t="s">
        <v>75</v>
      </c>
      <c r="F125" s="39"/>
      <c r="G125" s="45"/>
      <c r="H125" s="43">
        <f>SUM(H126:H188)</f>
        <v>0</v>
      </c>
      <c r="I125" s="43">
        <f t="shared" ref="I125:M125" si="28">SUM(I126:I188)</f>
        <v>0</v>
      </c>
      <c r="J125" s="43">
        <f t="shared" si="28"/>
        <v>0</v>
      </c>
      <c r="K125" s="43">
        <f t="shared" si="28"/>
        <v>0</v>
      </c>
      <c r="L125" s="43">
        <f t="shared" si="28"/>
        <v>0</v>
      </c>
      <c r="M125" s="43">
        <f t="shared" si="28"/>
        <v>0</v>
      </c>
      <c r="N125" s="44">
        <f>SUM(N126:N188)</f>
        <v>1004021446.8799994</v>
      </c>
      <c r="O125" s="44">
        <f>SUM(O126:O188)</f>
        <v>1004021446.8799994</v>
      </c>
      <c r="P125" s="8"/>
      <c r="Q125" s="27"/>
    </row>
    <row r="126" spans="1:17" ht="38.25" customHeight="1" x14ac:dyDescent="0.2">
      <c r="E126" s="12" t="s">
        <v>290</v>
      </c>
      <c r="G126" s="7" t="s">
        <v>14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4">
        <v>8585299.5800000001</v>
      </c>
      <c r="O126" s="14">
        <f t="shared" ref="O126:O132" si="29">SUM(H126:N126)</f>
        <v>8585299.5800000001</v>
      </c>
    </row>
    <row r="127" spans="1:17" ht="38.25" x14ac:dyDescent="0.2">
      <c r="E127" s="12" t="s">
        <v>195</v>
      </c>
      <c r="G127" s="7" t="s">
        <v>14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4">
        <v>521059.09</v>
      </c>
      <c r="O127" s="14">
        <f t="shared" si="29"/>
        <v>521059.09</v>
      </c>
    </row>
    <row r="128" spans="1:17" ht="38.25" x14ac:dyDescent="0.2">
      <c r="E128" s="12" t="s">
        <v>291</v>
      </c>
      <c r="G128" s="7" t="s">
        <v>14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4">
        <v>663229061.47000003</v>
      </c>
      <c r="O128" s="14">
        <f t="shared" si="29"/>
        <v>663229061.47000003</v>
      </c>
    </row>
    <row r="129" spans="5:15" ht="38.25" x14ac:dyDescent="0.2">
      <c r="E129" s="12" t="s">
        <v>196</v>
      </c>
      <c r="G129" s="7" t="s">
        <v>14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4">
        <v>4571347.66</v>
      </c>
      <c r="O129" s="14">
        <f t="shared" si="29"/>
        <v>4571347.66</v>
      </c>
    </row>
    <row r="130" spans="5:15" ht="51" x14ac:dyDescent="0.2">
      <c r="E130" s="12" t="s">
        <v>99</v>
      </c>
      <c r="G130" s="7" t="s">
        <v>14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4">
        <v>3551135.17</v>
      </c>
      <c r="O130" s="14">
        <f t="shared" si="29"/>
        <v>3551135.17</v>
      </c>
    </row>
    <row r="131" spans="5:15" ht="38.25" x14ac:dyDescent="0.2">
      <c r="E131" s="12" t="s">
        <v>292</v>
      </c>
      <c r="G131" s="7" t="s">
        <v>14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v>9122430.0500000007</v>
      </c>
      <c r="O131" s="14">
        <f t="shared" si="29"/>
        <v>9122430.0500000007</v>
      </c>
    </row>
    <row r="132" spans="5:15" ht="38.25" x14ac:dyDescent="0.2">
      <c r="E132" s="12" t="s">
        <v>293</v>
      </c>
      <c r="G132" s="7" t="s">
        <v>14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4">
        <v>12033056.23</v>
      </c>
      <c r="O132" s="14">
        <f t="shared" si="29"/>
        <v>12033056.23</v>
      </c>
    </row>
    <row r="133" spans="5:15" ht="38.25" x14ac:dyDescent="0.2">
      <c r="E133" s="12" t="s">
        <v>294</v>
      </c>
      <c r="G133" s="7" t="s">
        <v>67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3834659.66</v>
      </c>
      <c r="O133" s="14">
        <f t="shared" ref="O133:O188" si="30">SUM(H133:N133)</f>
        <v>3834659.66</v>
      </c>
    </row>
    <row r="134" spans="5:15" ht="38.25" x14ac:dyDescent="0.2">
      <c r="E134" s="12" t="s">
        <v>295</v>
      </c>
      <c r="G134" s="7" t="s">
        <v>14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">
        <v>11799865.859999999</v>
      </c>
      <c r="O134" s="14">
        <f t="shared" si="30"/>
        <v>11799865.859999999</v>
      </c>
    </row>
    <row r="135" spans="5:15" ht="38.25" x14ac:dyDescent="0.2">
      <c r="E135" s="12" t="s">
        <v>197</v>
      </c>
      <c r="G135" s="7" t="s">
        <v>14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4">
        <v>9464444.3699999992</v>
      </c>
      <c r="O135" s="14">
        <f t="shared" si="30"/>
        <v>9464444.3699999992</v>
      </c>
    </row>
    <row r="136" spans="5:15" ht="38.25" x14ac:dyDescent="0.2">
      <c r="E136" s="12" t="s">
        <v>198</v>
      </c>
      <c r="G136" s="7" t="s">
        <v>14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4">
        <v>5492313.9699999997</v>
      </c>
      <c r="O136" s="14">
        <f t="shared" si="30"/>
        <v>5492313.9699999997</v>
      </c>
    </row>
    <row r="137" spans="5:15" ht="38.25" x14ac:dyDescent="0.2">
      <c r="E137" s="12" t="s">
        <v>199</v>
      </c>
      <c r="G137" s="7" t="s">
        <v>14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4">
        <v>4485581.84</v>
      </c>
      <c r="O137" s="14">
        <f t="shared" si="30"/>
        <v>4485581.84</v>
      </c>
    </row>
    <row r="138" spans="5:15" ht="38.25" x14ac:dyDescent="0.2">
      <c r="E138" s="12" t="s">
        <v>266</v>
      </c>
      <c r="G138" s="7" t="s">
        <v>14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4">
        <v>14333294.5</v>
      </c>
      <c r="O138" s="14">
        <f t="shared" si="30"/>
        <v>14333294.5</v>
      </c>
    </row>
    <row r="139" spans="5:15" ht="38.25" x14ac:dyDescent="0.2">
      <c r="E139" s="12" t="s">
        <v>200</v>
      </c>
      <c r="G139" s="7" t="s">
        <v>17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4">
        <v>3269412.01</v>
      </c>
      <c r="O139" s="14">
        <f t="shared" si="30"/>
        <v>3269412.01</v>
      </c>
    </row>
    <row r="140" spans="5:15" ht="38.25" x14ac:dyDescent="0.2">
      <c r="E140" s="12" t="s">
        <v>296</v>
      </c>
      <c r="G140" s="7" t="s">
        <v>14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4">
        <v>1272767.68</v>
      </c>
      <c r="O140" s="14">
        <f t="shared" si="30"/>
        <v>1272767.68</v>
      </c>
    </row>
    <row r="141" spans="5:15" ht="38.25" x14ac:dyDescent="0.2">
      <c r="E141" s="12" t="s">
        <v>201</v>
      </c>
      <c r="G141" s="7" t="s">
        <v>44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4">
        <v>21402157.09</v>
      </c>
      <c r="O141" s="14">
        <f t="shared" si="30"/>
        <v>21402157.09</v>
      </c>
    </row>
    <row r="142" spans="5:15" ht="38.25" x14ac:dyDescent="0.2">
      <c r="E142" s="12" t="s">
        <v>297</v>
      </c>
      <c r="G142" s="7" t="s">
        <v>34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4">
        <v>9518632.5999999996</v>
      </c>
      <c r="O142" s="14">
        <f t="shared" si="30"/>
        <v>9518632.5999999996</v>
      </c>
    </row>
    <row r="143" spans="5:15" ht="38.25" x14ac:dyDescent="0.2">
      <c r="E143" s="12" t="s">
        <v>202</v>
      </c>
      <c r="G143" s="7" t="s">
        <v>28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4">
        <v>14512411.140000001</v>
      </c>
      <c r="O143" s="14">
        <f t="shared" si="30"/>
        <v>14512411.140000001</v>
      </c>
    </row>
    <row r="144" spans="5:15" ht="38.25" x14ac:dyDescent="0.2">
      <c r="E144" s="12" t="s">
        <v>298</v>
      </c>
      <c r="G144" s="7" t="s">
        <v>28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16006843.460000001</v>
      </c>
      <c r="O144" s="14">
        <f t="shared" si="30"/>
        <v>16006843.460000001</v>
      </c>
    </row>
    <row r="145" spans="1:15" ht="38.25" x14ac:dyDescent="0.2">
      <c r="E145" s="12" t="s">
        <v>270</v>
      </c>
      <c r="G145" s="7" t="s">
        <v>14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4">
        <v>2842381.21</v>
      </c>
      <c r="O145" s="14">
        <f t="shared" si="30"/>
        <v>2842381.21</v>
      </c>
    </row>
    <row r="146" spans="1:15" ht="38.25" x14ac:dyDescent="0.2">
      <c r="E146" s="12" t="s">
        <v>203</v>
      </c>
      <c r="G146" s="7" t="s">
        <v>14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4">
        <v>3070401.48</v>
      </c>
      <c r="O146" s="14">
        <f t="shared" si="30"/>
        <v>3070401.48</v>
      </c>
    </row>
    <row r="147" spans="1:15" ht="25.5" customHeight="1" x14ac:dyDescent="0.2">
      <c r="E147" s="12" t="s">
        <v>204</v>
      </c>
      <c r="G147" s="7" t="s">
        <v>14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4">
        <v>6772437.6699999999</v>
      </c>
      <c r="O147" s="14">
        <f t="shared" si="30"/>
        <v>6772437.6699999999</v>
      </c>
    </row>
    <row r="148" spans="1:15" ht="38.25" x14ac:dyDescent="0.2">
      <c r="E148" s="12" t="s">
        <v>299</v>
      </c>
      <c r="G148" s="7" t="s">
        <v>14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4">
        <v>3601325.9</v>
      </c>
      <c r="O148" s="14">
        <f t="shared" si="30"/>
        <v>3601325.9</v>
      </c>
    </row>
    <row r="149" spans="1:15" ht="38.25" x14ac:dyDescent="0.2">
      <c r="E149" s="12" t="s">
        <v>300</v>
      </c>
      <c r="G149" s="7" t="s">
        <v>14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4">
        <v>2145940.91</v>
      </c>
      <c r="O149" s="14">
        <f t="shared" si="30"/>
        <v>2145940.91</v>
      </c>
    </row>
    <row r="150" spans="1:15" ht="38.25" x14ac:dyDescent="0.2">
      <c r="E150" s="12" t="s">
        <v>301</v>
      </c>
      <c r="G150" s="7" t="s">
        <v>14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4">
        <v>1933697.81</v>
      </c>
      <c r="O150" s="14">
        <f t="shared" si="30"/>
        <v>1933697.81</v>
      </c>
    </row>
    <row r="151" spans="1:15" ht="25.5" x14ac:dyDescent="0.2">
      <c r="E151" s="12" t="s">
        <v>302</v>
      </c>
      <c r="G151" s="7" t="s">
        <v>14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4">
        <v>1811767.02</v>
      </c>
      <c r="O151" s="14">
        <f t="shared" si="30"/>
        <v>1811767.02</v>
      </c>
    </row>
    <row r="152" spans="1:15" ht="25.5" customHeight="1" x14ac:dyDescent="0.2">
      <c r="E152" s="12" t="s">
        <v>205</v>
      </c>
      <c r="G152" s="7" t="s">
        <v>14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4">
        <v>2230408.59</v>
      </c>
      <c r="O152" s="14">
        <f t="shared" si="30"/>
        <v>2230408.59</v>
      </c>
    </row>
    <row r="153" spans="1:15" ht="38.25" x14ac:dyDescent="0.2">
      <c r="E153" s="12" t="s">
        <v>206</v>
      </c>
      <c r="G153" s="7" t="s">
        <v>14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4">
        <v>5064112.2300000004</v>
      </c>
      <c r="O153" s="14">
        <f t="shared" si="30"/>
        <v>5064112.2300000004</v>
      </c>
    </row>
    <row r="154" spans="1:15" ht="38.25" x14ac:dyDescent="0.2">
      <c r="E154" s="12" t="s">
        <v>276</v>
      </c>
      <c r="G154" s="7" t="s">
        <v>68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6091432.0099999998</v>
      </c>
      <c r="O154" s="14">
        <f t="shared" si="30"/>
        <v>6091432.0099999998</v>
      </c>
    </row>
    <row r="155" spans="1:15" ht="38.25" x14ac:dyDescent="0.2">
      <c r="E155" s="12" t="s">
        <v>277</v>
      </c>
      <c r="G155" s="7" t="s">
        <v>14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4">
        <v>1247986.79</v>
      </c>
      <c r="O155" s="14">
        <f t="shared" si="30"/>
        <v>1247986.79</v>
      </c>
    </row>
    <row r="156" spans="1:15" ht="25.5" customHeight="1" x14ac:dyDescent="0.2">
      <c r="E156" s="12" t="s">
        <v>207</v>
      </c>
      <c r="G156" s="7" t="s">
        <v>14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4">
        <v>2270359.91</v>
      </c>
      <c r="O156" s="14">
        <f t="shared" si="30"/>
        <v>2270359.91</v>
      </c>
    </row>
    <row r="157" spans="1:15" ht="38.25" x14ac:dyDescent="0.2">
      <c r="E157" s="12" t="s">
        <v>208</v>
      </c>
      <c r="G157" s="7" t="s">
        <v>14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4">
        <v>3247926.14</v>
      </c>
      <c r="O157" s="14">
        <f t="shared" si="30"/>
        <v>3247926.14</v>
      </c>
    </row>
    <row r="158" spans="1:15" ht="38.25" x14ac:dyDescent="0.2">
      <c r="A158" s="15"/>
      <c r="B158" s="15"/>
      <c r="C158" s="15"/>
      <c r="D158" s="15"/>
      <c r="E158" s="60" t="s">
        <v>224</v>
      </c>
      <c r="F158" s="16"/>
      <c r="G158" s="17" t="s">
        <v>33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21">
        <v>2498459.7400000002</v>
      </c>
      <c r="O158" s="21">
        <f t="shared" si="30"/>
        <v>2498459.7400000002</v>
      </c>
    </row>
    <row r="159" spans="1:15" ht="38.25" x14ac:dyDescent="0.2">
      <c r="E159" s="12" t="s">
        <v>209</v>
      </c>
      <c r="G159" s="7" t="s">
        <v>14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4">
        <v>3485806.66</v>
      </c>
      <c r="O159" s="14">
        <f t="shared" si="30"/>
        <v>3485806.66</v>
      </c>
    </row>
    <row r="160" spans="1:15" ht="38.25" x14ac:dyDescent="0.2">
      <c r="E160" s="12" t="s">
        <v>100</v>
      </c>
      <c r="G160" s="7" t="s">
        <v>48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4">
        <v>17430643.34</v>
      </c>
      <c r="O160" s="14">
        <f t="shared" si="30"/>
        <v>17430643.34</v>
      </c>
    </row>
    <row r="161" spans="5:15" ht="25.5" x14ac:dyDescent="0.2">
      <c r="E161" s="12" t="s">
        <v>101</v>
      </c>
      <c r="G161" s="7" t="s">
        <v>34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4">
        <v>1168197.67</v>
      </c>
      <c r="O161" s="14">
        <f t="shared" si="30"/>
        <v>1168197.67</v>
      </c>
    </row>
    <row r="162" spans="5:15" x14ac:dyDescent="0.2">
      <c r="E162" s="12" t="s">
        <v>141</v>
      </c>
      <c r="G162" s="7" t="s">
        <v>41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4">
        <v>5133275.04</v>
      </c>
      <c r="O162" s="14">
        <f t="shared" si="30"/>
        <v>5133275.04</v>
      </c>
    </row>
    <row r="163" spans="5:15" ht="25.5" x14ac:dyDescent="0.2">
      <c r="E163" s="12" t="s">
        <v>210</v>
      </c>
      <c r="G163" s="7" t="s">
        <v>13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4">
        <v>6996314.6200000001</v>
      </c>
      <c r="O163" s="14">
        <f t="shared" si="30"/>
        <v>6996314.6200000001</v>
      </c>
    </row>
    <row r="164" spans="5:15" ht="25.5" x14ac:dyDescent="0.2">
      <c r="E164" s="12" t="s">
        <v>211</v>
      </c>
      <c r="G164" s="7" t="s">
        <v>108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4">
        <v>9352580.8800000008</v>
      </c>
      <c r="O164" s="14">
        <f t="shared" si="30"/>
        <v>9352580.8800000008</v>
      </c>
    </row>
    <row r="165" spans="5:15" x14ac:dyDescent="0.2">
      <c r="E165" s="12" t="s">
        <v>212</v>
      </c>
      <c r="G165" s="7" t="s">
        <v>70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4">
        <v>8847461.9800000004</v>
      </c>
      <c r="O165" s="14">
        <f t="shared" si="30"/>
        <v>8847461.9800000004</v>
      </c>
    </row>
    <row r="166" spans="5:15" x14ac:dyDescent="0.2">
      <c r="E166" s="12" t="s">
        <v>86</v>
      </c>
      <c r="G166" s="7" t="s">
        <v>53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4">
        <v>27570093.280000001</v>
      </c>
      <c r="O166" s="14">
        <f t="shared" si="30"/>
        <v>27570093.280000001</v>
      </c>
    </row>
    <row r="167" spans="5:15" ht="25.5" x14ac:dyDescent="0.2">
      <c r="E167" s="12" t="s">
        <v>213</v>
      </c>
      <c r="G167" s="7" t="s">
        <v>108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4">
        <v>6806129.0599999996</v>
      </c>
      <c r="O167" s="14">
        <f t="shared" si="30"/>
        <v>6806129.0599999996</v>
      </c>
    </row>
    <row r="168" spans="5:15" ht="25.5" x14ac:dyDescent="0.2">
      <c r="E168" s="12" t="s">
        <v>214</v>
      </c>
      <c r="G168" s="7" t="s">
        <v>31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4650764.34</v>
      </c>
      <c r="O168" s="14">
        <f t="shared" si="30"/>
        <v>4650764.34</v>
      </c>
    </row>
    <row r="169" spans="5:15" ht="25.5" x14ac:dyDescent="0.2">
      <c r="E169" s="12" t="s">
        <v>215</v>
      </c>
      <c r="G169" s="7" t="s">
        <v>192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4">
        <v>8044189.0199999996</v>
      </c>
      <c r="O169" s="14">
        <f t="shared" si="30"/>
        <v>8044189.0199999996</v>
      </c>
    </row>
    <row r="170" spans="5:15" ht="25.5" x14ac:dyDescent="0.2">
      <c r="E170" s="12" t="s">
        <v>216</v>
      </c>
      <c r="G170" s="7" t="s">
        <v>58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4">
        <v>3487666.02</v>
      </c>
      <c r="O170" s="14">
        <f t="shared" si="30"/>
        <v>3487666.02</v>
      </c>
    </row>
    <row r="171" spans="5:15" ht="25.5" x14ac:dyDescent="0.2">
      <c r="E171" s="12" t="s">
        <v>303</v>
      </c>
      <c r="G171" s="7" t="s">
        <v>14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4">
        <v>159394.93</v>
      </c>
      <c r="O171" s="14">
        <f t="shared" si="30"/>
        <v>159394.93</v>
      </c>
    </row>
    <row r="172" spans="5:15" ht="38.25" x14ac:dyDescent="0.2">
      <c r="E172" s="12" t="s">
        <v>304</v>
      </c>
      <c r="G172" s="7" t="s">
        <v>110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4">
        <v>2223346.16</v>
      </c>
      <c r="O172" s="14">
        <f t="shared" si="30"/>
        <v>2223346.16</v>
      </c>
    </row>
    <row r="173" spans="5:15" ht="38.25" x14ac:dyDescent="0.2">
      <c r="E173" s="12" t="s">
        <v>305</v>
      </c>
      <c r="G173" s="7" t="s">
        <v>52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4">
        <v>238109.26</v>
      </c>
      <c r="O173" s="14">
        <f t="shared" si="30"/>
        <v>238109.26</v>
      </c>
    </row>
    <row r="174" spans="5:15" ht="25.5" customHeight="1" x14ac:dyDescent="0.2">
      <c r="E174" s="12" t="s">
        <v>217</v>
      </c>
      <c r="G174" s="7" t="s">
        <v>27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4">
        <v>1021104.56</v>
      </c>
      <c r="O174" s="14">
        <f t="shared" si="30"/>
        <v>1021104.56</v>
      </c>
    </row>
    <row r="175" spans="5:15" x14ac:dyDescent="0.2">
      <c r="E175" s="12" t="s">
        <v>218</v>
      </c>
      <c r="G175" s="7" t="s">
        <v>14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4">
        <v>1777272.42</v>
      </c>
      <c r="O175" s="14">
        <f t="shared" si="30"/>
        <v>1777272.42</v>
      </c>
    </row>
    <row r="176" spans="5:15" ht="38.25" x14ac:dyDescent="0.2">
      <c r="E176" s="12" t="s">
        <v>306</v>
      </c>
      <c r="G176" s="7" t="s">
        <v>14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4">
        <v>230199.3</v>
      </c>
      <c r="O176" s="14">
        <f t="shared" si="30"/>
        <v>230199.3</v>
      </c>
    </row>
    <row r="177" spans="1:17" x14ac:dyDescent="0.2">
      <c r="E177" s="12" t="s">
        <v>193</v>
      </c>
      <c r="G177" s="7" t="s">
        <v>14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4">
        <v>1265515.5</v>
      </c>
      <c r="O177" s="14">
        <f t="shared" si="30"/>
        <v>1265515.5</v>
      </c>
    </row>
    <row r="178" spans="1:17" x14ac:dyDescent="0.2">
      <c r="E178" s="12" t="s">
        <v>307</v>
      </c>
      <c r="G178" s="7" t="s">
        <v>28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4">
        <v>17304738.050000001</v>
      </c>
      <c r="O178" s="14">
        <f t="shared" si="30"/>
        <v>17304738.050000001</v>
      </c>
    </row>
    <row r="179" spans="1:17" ht="25.5" x14ac:dyDescent="0.2">
      <c r="E179" s="12" t="s">
        <v>284</v>
      </c>
      <c r="G179" s="7" t="s">
        <v>194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4">
        <v>1355275.76</v>
      </c>
      <c r="O179" s="14">
        <f t="shared" si="30"/>
        <v>1355275.76</v>
      </c>
    </row>
    <row r="180" spans="1:17" ht="25.5" x14ac:dyDescent="0.2">
      <c r="E180" s="12" t="s">
        <v>287</v>
      </c>
      <c r="G180" s="7" t="s">
        <v>45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4">
        <v>943048.59</v>
      </c>
      <c r="O180" s="14">
        <f t="shared" si="30"/>
        <v>943048.59</v>
      </c>
    </row>
    <row r="181" spans="1:17" ht="25.5" x14ac:dyDescent="0.2">
      <c r="E181" s="12" t="s">
        <v>219</v>
      </c>
      <c r="G181" s="7" t="s">
        <v>108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4">
        <v>197467.05</v>
      </c>
      <c r="O181" s="14">
        <f t="shared" si="30"/>
        <v>197467.05</v>
      </c>
    </row>
    <row r="182" spans="1:17" ht="25.5" x14ac:dyDescent="0.2">
      <c r="E182" s="12" t="s">
        <v>267</v>
      </c>
      <c r="G182" s="7" t="s">
        <v>17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4">
        <v>246801.6</v>
      </c>
      <c r="O182" s="14">
        <f t="shared" si="30"/>
        <v>246801.6</v>
      </c>
    </row>
    <row r="183" spans="1:17" ht="25.5" x14ac:dyDescent="0.2">
      <c r="E183" s="12" t="s">
        <v>308</v>
      </c>
      <c r="G183" s="7" t="s">
        <v>13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4">
        <v>1115201.7</v>
      </c>
      <c r="O183" s="14">
        <f t="shared" si="30"/>
        <v>1115201.7</v>
      </c>
    </row>
    <row r="184" spans="1:17" ht="25.5" x14ac:dyDescent="0.2">
      <c r="E184" s="12" t="s">
        <v>220</v>
      </c>
      <c r="G184" s="7" t="s">
        <v>13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4">
        <v>100247.2</v>
      </c>
      <c r="O184" s="14">
        <f t="shared" si="30"/>
        <v>100247.2</v>
      </c>
    </row>
    <row r="185" spans="1:17" ht="38.25" x14ac:dyDescent="0.2">
      <c r="E185" s="12" t="s">
        <v>221</v>
      </c>
      <c r="G185" s="7" t="s">
        <v>14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4">
        <v>1199664.17</v>
      </c>
      <c r="O185" s="14">
        <f t="shared" si="30"/>
        <v>1199664.17</v>
      </c>
    </row>
    <row r="186" spans="1:17" ht="25.5" x14ac:dyDescent="0.2">
      <c r="E186" s="12" t="s">
        <v>309</v>
      </c>
      <c r="G186" s="7" t="s">
        <v>32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4">
        <v>193686.65</v>
      </c>
      <c r="O186" s="14">
        <f t="shared" si="30"/>
        <v>193686.65</v>
      </c>
    </row>
    <row r="187" spans="1:17" ht="25.5" x14ac:dyDescent="0.2">
      <c r="E187" s="12" t="s">
        <v>222</v>
      </c>
      <c r="G187" s="7" t="s">
        <v>14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4">
        <v>9237035.6899999995</v>
      </c>
      <c r="O187" s="14">
        <f t="shared" si="30"/>
        <v>9237035.6899999995</v>
      </c>
    </row>
    <row r="188" spans="1:17" ht="25.5" x14ac:dyDescent="0.2">
      <c r="E188" s="12" t="s">
        <v>223</v>
      </c>
      <c r="G188" s="7" t="s">
        <v>13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4">
        <v>405805.54</v>
      </c>
      <c r="O188" s="14">
        <f t="shared" si="30"/>
        <v>405805.54</v>
      </c>
    </row>
    <row r="189" spans="1:17" ht="12.75" customHeight="1" x14ac:dyDescent="0.2">
      <c r="C189" s="63" t="s">
        <v>114</v>
      </c>
      <c r="D189" s="63"/>
      <c r="E189" s="63"/>
      <c r="H189" s="11">
        <f>SUM(H190)</f>
        <v>0</v>
      </c>
      <c r="I189" s="11">
        <f t="shared" ref="I189:O189" si="31">SUM(I190)</f>
        <v>0</v>
      </c>
      <c r="J189" s="11">
        <f t="shared" si="31"/>
        <v>0</v>
      </c>
      <c r="K189" s="11">
        <f t="shared" si="31"/>
        <v>0</v>
      </c>
      <c r="L189" s="9">
        <f t="shared" si="31"/>
        <v>8442639.2599999998</v>
      </c>
      <c r="M189" s="11">
        <f t="shared" si="31"/>
        <v>0</v>
      </c>
      <c r="N189" s="11">
        <f t="shared" si="31"/>
        <v>0</v>
      </c>
      <c r="O189" s="9">
        <f t="shared" si="31"/>
        <v>8442639.2599999998</v>
      </c>
    </row>
    <row r="190" spans="1:17" s="6" customFormat="1" x14ac:dyDescent="0.2">
      <c r="A190" s="38"/>
      <c r="B190" s="38"/>
      <c r="C190" s="39"/>
      <c r="D190" s="40" t="s">
        <v>225</v>
      </c>
      <c r="E190" s="41" t="s">
        <v>226</v>
      </c>
      <c r="F190" s="39"/>
      <c r="G190" s="45"/>
      <c r="H190" s="43">
        <f t="shared" ref="H190:N190" si="32">SUM(H191:H202)</f>
        <v>0</v>
      </c>
      <c r="I190" s="43">
        <f t="shared" si="32"/>
        <v>0</v>
      </c>
      <c r="J190" s="43">
        <f t="shared" si="32"/>
        <v>0</v>
      </c>
      <c r="K190" s="43">
        <f t="shared" si="32"/>
        <v>0</v>
      </c>
      <c r="L190" s="44">
        <f t="shared" si="32"/>
        <v>8442639.2599999998</v>
      </c>
      <c r="M190" s="43">
        <f t="shared" si="32"/>
        <v>0</v>
      </c>
      <c r="N190" s="43">
        <f t="shared" si="32"/>
        <v>0</v>
      </c>
      <c r="O190" s="44">
        <f>SUM(O191:O202)</f>
        <v>8442639.2599999998</v>
      </c>
      <c r="P190" s="8"/>
      <c r="Q190" s="27"/>
    </row>
    <row r="191" spans="1:17" x14ac:dyDescent="0.2">
      <c r="E191" s="12" t="s">
        <v>237</v>
      </c>
      <c r="G191" s="7" t="s">
        <v>227</v>
      </c>
      <c r="H191" s="13">
        <v>0</v>
      </c>
      <c r="I191" s="13">
        <v>0</v>
      </c>
      <c r="J191" s="13">
        <v>0</v>
      </c>
      <c r="K191" s="13">
        <v>0</v>
      </c>
      <c r="L191" s="14">
        <v>675000</v>
      </c>
      <c r="M191" s="13">
        <v>0</v>
      </c>
      <c r="N191" s="13">
        <v>0</v>
      </c>
      <c r="O191" s="14">
        <f t="shared" ref="O191:O202" si="33">SUM(H191:N191)</f>
        <v>675000</v>
      </c>
    </row>
    <row r="192" spans="1:17" x14ac:dyDescent="0.2">
      <c r="E192" s="12" t="s">
        <v>230</v>
      </c>
      <c r="G192" s="7" t="s">
        <v>13</v>
      </c>
      <c r="H192" s="13">
        <v>0</v>
      </c>
      <c r="I192" s="13">
        <v>0</v>
      </c>
      <c r="J192" s="13">
        <v>0</v>
      </c>
      <c r="K192" s="13">
        <v>0</v>
      </c>
      <c r="L192" s="14">
        <v>1992639.26</v>
      </c>
      <c r="M192" s="13">
        <v>0</v>
      </c>
      <c r="N192" s="13">
        <v>0</v>
      </c>
      <c r="O192" s="14">
        <f t="shared" si="33"/>
        <v>1992639.26</v>
      </c>
    </row>
    <row r="193" spans="1:17" x14ac:dyDescent="0.2">
      <c r="E193" s="12" t="s">
        <v>234</v>
      </c>
      <c r="G193" s="7" t="s">
        <v>103</v>
      </c>
      <c r="H193" s="13">
        <v>0</v>
      </c>
      <c r="I193" s="13">
        <v>0</v>
      </c>
      <c r="J193" s="13">
        <v>0</v>
      </c>
      <c r="K193" s="13">
        <v>0</v>
      </c>
      <c r="L193" s="14">
        <v>765000</v>
      </c>
      <c r="M193" s="13">
        <v>0</v>
      </c>
      <c r="N193" s="13">
        <v>0</v>
      </c>
      <c r="O193" s="14">
        <f t="shared" si="33"/>
        <v>765000</v>
      </c>
    </row>
    <row r="194" spans="1:17" x14ac:dyDescent="0.2">
      <c r="E194" s="12" t="s">
        <v>269</v>
      </c>
      <c r="G194" s="7" t="s">
        <v>22</v>
      </c>
      <c r="H194" s="13">
        <v>0</v>
      </c>
      <c r="I194" s="13">
        <v>0</v>
      </c>
      <c r="J194" s="13">
        <v>0</v>
      </c>
      <c r="K194" s="13">
        <v>0</v>
      </c>
      <c r="L194" s="14">
        <v>560000</v>
      </c>
      <c r="M194" s="13">
        <v>0</v>
      </c>
      <c r="N194" s="13">
        <v>0</v>
      </c>
      <c r="O194" s="14">
        <f t="shared" si="33"/>
        <v>560000</v>
      </c>
    </row>
    <row r="195" spans="1:17" x14ac:dyDescent="0.2">
      <c r="E195" s="12" t="s">
        <v>310</v>
      </c>
      <c r="G195" s="7" t="s">
        <v>13</v>
      </c>
      <c r="H195" s="13">
        <v>0</v>
      </c>
      <c r="I195" s="13">
        <v>0</v>
      </c>
      <c r="J195" s="13">
        <v>0</v>
      </c>
      <c r="K195" s="13">
        <v>0</v>
      </c>
      <c r="L195" s="14">
        <v>500000</v>
      </c>
      <c r="M195" s="13">
        <v>0</v>
      </c>
      <c r="N195" s="13">
        <v>0</v>
      </c>
      <c r="O195" s="14">
        <f t="shared" si="33"/>
        <v>500000</v>
      </c>
    </row>
    <row r="196" spans="1:17" x14ac:dyDescent="0.2">
      <c r="E196" s="12" t="s">
        <v>232</v>
      </c>
      <c r="G196" s="7" t="s">
        <v>64</v>
      </c>
      <c r="H196" s="13">
        <v>0</v>
      </c>
      <c r="I196" s="13">
        <v>0</v>
      </c>
      <c r="J196" s="13">
        <v>0</v>
      </c>
      <c r="K196" s="13">
        <v>0</v>
      </c>
      <c r="L196" s="14">
        <v>375000</v>
      </c>
      <c r="M196" s="13">
        <v>0</v>
      </c>
      <c r="N196" s="13">
        <v>0</v>
      </c>
      <c r="O196" s="14">
        <f t="shared" si="33"/>
        <v>375000</v>
      </c>
    </row>
    <row r="197" spans="1:17" x14ac:dyDescent="0.2">
      <c r="E197" s="12" t="s">
        <v>228</v>
      </c>
      <c r="G197" s="7" t="s">
        <v>16</v>
      </c>
      <c r="H197" s="13">
        <v>0</v>
      </c>
      <c r="I197" s="13">
        <v>0</v>
      </c>
      <c r="J197" s="13">
        <v>0</v>
      </c>
      <c r="K197" s="13">
        <v>0</v>
      </c>
      <c r="L197" s="14">
        <v>200000</v>
      </c>
      <c r="M197" s="13">
        <v>0</v>
      </c>
      <c r="N197" s="13">
        <v>0</v>
      </c>
      <c r="O197" s="14">
        <f t="shared" si="33"/>
        <v>200000</v>
      </c>
    </row>
    <row r="198" spans="1:17" x14ac:dyDescent="0.2">
      <c r="E198" s="12" t="s">
        <v>268</v>
      </c>
      <c r="G198" s="7" t="s">
        <v>229</v>
      </c>
      <c r="H198" s="13">
        <v>0</v>
      </c>
      <c r="I198" s="13">
        <v>0</v>
      </c>
      <c r="J198" s="13">
        <v>0</v>
      </c>
      <c r="K198" s="13">
        <v>0</v>
      </c>
      <c r="L198" s="14">
        <v>675000</v>
      </c>
      <c r="M198" s="13">
        <v>0</v>
      </c>
      <c r="N198" s="13">
        <v>0</v>
      </c>
      <c r="O198" s="14">
        <f t="shared" si="33"/>
        <v>675000</v>
      </c>
    </row>
    <row r="199" spans="1:17" x14ac:dyDescent="0.2">
      <c r="E199" s="12" t="s">
        <v>231</v>
      </c>
      <c r="G199" s="7" t="s">
        <v>34</v>
      </c>
      <c r="H199" s="13">
        <v>0</v>
      </c>
      <c r="I199" s="13">
        <v>0</v>
      </c>
      <c r="J199" s="13">
        <v>0</v>
      </c>
      <c r="K199" s="13">
        <v>0</v>
      </c>
      <c r="L199" s="14">
        <v>625000</v>
      </c>
      <c r="M199" s="13">
        <v>0</v>
      </c>
      <c r="N199" s="13">
        <v>0</v>
      </c>
      <c r="O199" s="14">
        <f t="shared" si="33"/>
        <v>625000</v>
      </c>
    </row>
    <row r="200" spans="1:17" x14ac:dyDescent="0.2">
      <c r="E200" s="12" t="s">
        <v>233</v>
      </c>
      <c r="G200" s="7" t="s">
        <v>17</v>
      </c>
      <c r="H200" s="13">
        <v>0</v>
      </c>
      <c r="I200" s="13">
        <v>0</v>
      </c>
      <c r="J200" s="13">
        <v>0</v>
      </c>
      <c r="K200" s="13">
        <v>0</v>
      </c>
      <c r="L200" s="14">
        <v>725000</v>
      </c>
      <c r="M200" s="13">
        <v>0</v>
      </c>
      <c r="N200" s="13">
        <v>0</v>
      </c>
      <c r="O200" s="14">
        <f t="shared" si="33"/>
        <v>725000</v>
      </c>
    </row>
    <row r="201" spans="1:17" x14ac:dyDescent="0.2">
      <c r="E201" s="12" t="s">
        <v>236</v>
      </c>
      <c r="G201" s="7" t="s">
        <v>17</v>
      </c>
      <c r="H201" s="13">
        <v>0</v>
      </c>
      <c r="I201" s="13">
        <v>0</v>
      </c>
      <c r="J201" s="13">
        <v>0</v>
      </c>
      <c r="K201" s="13">
        <v>0</v>
      </c>
      <c r="L201" s="14">
        <v>900000</v>
      </c>
      <c r="M201" s="13">
        <v>0</v>
      </c>
      <c r="N201" s="13">
        <v>0</v>
      </c>
      <c r="O201" s="14">
        <f t="shared" si="33"/>
        <v>900000</v>
      </c>
    </row>
    <row r="202" spans="1:17" x14ac:dyDescent="0.2">
      <c r="E202" s="12" t="s">
        <v>235</v>
      </c>
      <c r="G202" s="7" t="s">
        <v>17</v>
      </c>
      <c r="H202" s="13">
        <v>0</v>
      </c>
      <c r="I202" s="13">
        <v>0</v>
      </c>
      <c r="J202" s="13">
        <v>0</v>
      </c>
      <c r="K202" s="13">
        <v>0</v>
      </c>
      <c r="L202" s="14">
        <v>450000</v>
      </c>
      <c r="M202" s="13">
        <v>0</v>
      </c>
      <c r="N202" s="13">
        <v>0</v>
      </c>
      <c r="O202" s="14">
        <f t="shared" si="33"/>
        <v>450000</v>
      </c>
    </row>
    <row r="203" spans="1:17" x14ac:dyDescent="0.2">
      <c r="E203" s="12"/>
      <c r="H203" s="13"/>
      <c r="I203" s="13"/>
      <c r="J203" s="13"/>
      <c r="K203" s="13"/>
      <c r="L203" s="14"/>
      <c r="M203" s="13"/>
      <c r="N203" s="13"/>
      <c r="O203" s="14"/>
    </row>
    <row r="204" spans="1:17" s="32" customFormat="1" ht="18" customHeight="1" x14ac:dyDescent="0.2">
      <c r="A204" s="61" t="s">
        <v>118</v>
      </c>
      <c r="B204" s="61"/>
      <c r="C204" s="61"/>
      <c r="D204" s="61"/>
      <c r="E204" s="61"/>
      <c r="F204" s="34"/>
      <c r="G204" s="35"/>
      <c r="H204" s="36">
        <v>0</v>
      </c>
      <c r="I204" s="36">
        <v>0</v>
      </c>
      <c r="J204" s="36">
        <v>0</v>
      </c>
      <c r="K204" s="36">
        <v>0</v>
      </c>
      <c r="L204" s="37">
        <v>1449779</v>
      </c>
      <c r="M204" s="37">
        <v>24993183</v>
      </c>
      <c r="N204" s="36">
        <v>0</v>
      </c>
      <c r="O204" s="37">
        <v>26442962</v>
      </c>
      <c r="P204" s="55"/>
      <c r="Q204" s="33"/>
    </row>
    <row r="205" spans="1:17" s="6" customFormat="1" x14ac:dyDescent="0.2">
      <c r="A205" s="57"/>
      <c r="B205" s="62" t="s">
        <v>83</v>
      </c>
      <c r="C205" s="62"/>
      <c r="D205" s="62"/>
      <c r="E205" s="62"/>
      <c r="G205" s="8"/>
      <c r="H205" s="11">
        <f>SUM(H206,H214)</f>
        <v>0</v>
      </c>
      <c r="I205" s="11">
        <f t="shared" ref="I205:L205" si="34">SUM(I206,I214)</f>
        <v>0</v>
      </c>
      <c r="J205" s="11">
        <f t="shared" si="34"/>
        <v>0</v>
      </c>
      <c r="K205" s="11">
        <f t="shared" si="34"/>
        <v>0</v>
      </c>
      <c r="L205" s="9">
        <f t="shared" si="34"/>
        <v>1449778.85</v>
      </c>
      <c r="M205" s="9">
        <f t="shared" ref="M205" si="35">SUM(M206,M214)</f>
        <v>24993183.360000003</v>
      </c>
      <c r="N205" s="11">
        <f t="shared" ref="N205" si="36">SUM(N206,N214)</f>
        <v>0</v>
      </c>
      <c r="O205" s="9">
        <f t="shared" ref="O205" si="37">SUM(O206,O214)</f>
        <v>26442962.210000005</v>
      </c>
      <c r="P205" s="56"/>
      <c r="Q205" s="27"/>
    </row>
    <row r="206" spans="1:17" x14ac:dyDescent="0.2">
      <c r="C206" s="62" t="s">
        <v>25</v>
      </c>
      <c r="D206" s="62"/>
      <c r="E206" s="62"/>
      <c r="H206" s="11">
        <f>SUM(H207)</f>
        <v>0</v>
      </c>
      <c r="I206" s="11">
        <f t="shared" ref="I206:L206" si="38">SUM(I207)</f>
        <v>0</v>
      </c>
      <c r="J206" s="11">
        <f t="shared" si="38"/>
        <v>0</v>
      </c>
      <c r="K206" s="11">
        <f t="shared" si="38"/>
        <v>0</v>
      </c>
      <c r="L206" s="11">
        <f t="shared" si="38"/>
        <v>0</v>
      </c>
      <c r="M206" s="9">
        <f t="shared" ref="M206:O206" si="39">SUM(M207)</f>
        <v>24993183.360000003</v>
      </c>
      <c r="N206" s="11">
        <f t="shared" si="39"/>
        <v>0</v>
      </c>
      <c r="O206" s="9">
        <f t="shared" si="39"/>
        <v>24993183.360000003</v>
      </c>
    </row>
    <row r="207" spans="1:17" s="6" customFormat="1" x14ac:dyDescent="0.2">
      <c r="A207" s="38"/>
      <c r="B207" s="38"/>
      <c r="C207" s="39"/>
      <c r="D207" s="40" t="s">
        <v>238</v>
      </c>
      <c r="E207" s="41" t="s">
        <v>239</v>
      </c>
      <c r="F207" s="39"/>
      <c r="G207" s="45"/>
      <c r="H207" s="43">
        <f>SUM(H208:H213)</f>
        <v>0</v>
      </c>
      <c r="I207" s="43">
        <f t="shared" ref="I207:O207" si="40">SUM(I208:I213)</f>
        <v>0</v>
      </c>
      <c r="J207" s="43">
        <f t="shared" si="40"/>
        <v>0</v>
      </c>
      <c r="K207" s="43">
        <f t="shared" si="40"/>
        <v>0</v>
      </c>
      <c r="L207" s="43">
        <f t="shared" si="40"/>
        <v>0</v>
      </c>
      <c r="M207" s="44">
        <f t="shared" si="40"/>
        <v>24993183.360000003</v>
      </c>
      <c r="N207" s="43">
        <f t="shared" si="40"/>
        <v>0</v>
      </c>
      <c r="O207" s="44">
        <f t="shared" si="40"/>
        <v>24993183.360000003</v>
      </c>
      <c r="P207" s="8"/>
      <c r="Q207" s="27"/>
    </row>
    <row r="208" spans="1:17" x14ac:dyDescent="0.2">
      <c r="E208" s="12" t="s">
        <v>242</v>
      </c>
      <c r="G208" s="7" t="s">
        <v>18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4">
        <v>6118786.8499999996</v>
      </c>
      <c r="N208" s="13">
        <v>0</v>
      </c>
      <c r="O208" s="14">
        <f t="shared" ref="O208:O213" si="41">SUM(H208:N208)</f>
        <v>6118786.8499999996</v>
      </c>
    </row>
    <row r="209" spans="1:17" x14ac:dyDescent="0.2">
      <c r="E209" s="12" t="s">
        <v>243</v>
      </c>
      <c r="G209" s="7" t="s">
        <v>54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4">
        <v>1997988.08</v>
      </c>
      <c r="N209" s="13">
        <v>0</v>
      </c>
      <c r="O209" s="14">
        <f t="shared" si="41"/>
        <v>1997988.08</v>
      </c>
    </row>
    <row r="210" spans="1:17" x14ac:dyDescent="0.2">
      <c r="E210" s="12" t="s">
        <v>241</v>
      </c>
      <c r="G210" s="7" t="s">
        <v>23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4">
        <v>3877109.31</v>
      </c>
      <c r="N210" s="13">
        <v>0</v>
      </c>
      <c r="O210" s="14">
        <f t="shared" si="41"/>
        <v>3877109.31</v>
      </c>
    </row>
    <row r="211" spans="1:17" x14ac:dyDescent="0.2">
      <c r="E211" s="12" t="s">
        <v>244</v>
      </c>
      <c r="G211" s="7" t="s">
        <v>28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4">
        <v>8669100</v>
      </c>
      <c r="N211" s="13">
        <v>0</v>
      </c>
      <c r="O211" s="14">
        <f t="shared" si="41"/>
        <v>8669100</v>
      </c>
    </row>
    <row r="212" spans="1:17" x14ac:dyDescent="0.2">
      <c r="E212" s="12" t="s">
        <v>240</v>
      </c>
      <c r="G212" s="7" t="s">
        <v>13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4">
        <v>2179912.34</v>
      </c>
      <c r="N212" s="13">
        <v>0</v>
      </c>
      <c r="O212" s="14">
        <f t="shared" si="41"/>
        <v>2179912.34</v>
      </c>
    </row>
    <row r="213" spans="1:17" x14ac:dyDescent="0.2">
      <c r="E213" s="12" t="s">
        <v>245</v>
      </c>
      <c r="G213" s="7" t="s">
        <v>34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4">
        <v>2150286.7799999998</v>
      </c>
      <c r="N213" s="13">
        <v>0</v>
      </c>
      <c r="O213" s="14">
        <f t="shared" si="41"/>
        <v>2150286.7799999998</v>
      </c>
    </row>
    <row r="214" spans="1:17" x14ac:dyDescent="0.2">
      <c r="C214" s="62" t="s">
        <v>20</v>
      </c>
      <c r="D214" s="62"/>
      <c r="E214" s="62"/>
      <c r="H214" s="11">
        <f>SUM(H215)</f>
        <v>0</v>
      </c>
      <c r="I214" s="11">
        <f t="shared" ref="I214:O214" si="42">SUM(I215)</f>
        <v>0</v>
      </c>
      <c r="J214" s="11">
        <f t="shared" si="42"/>
        <v>0</v>
      </c>
      <c r="K214" s="11">
        <f t="shared" si="42"/>
        <v>0</v>
      </c>
      <c r="L214" s="9">
        <f t="shared" si="42"/>
        <v>1449778.85</v>
      </c>
      <c r="M214" s="11">
        <f t="shared" si="42"/>
        <v>0</v>
      </c>
      <c r="N214" s="11">
        <f t="shared" si="42"/>
        <v>0</v>
      </c>
      <c r="O214" s="9">
        <f t="shared" si="42"/>
        <v>1449778.85</v>
      </c>
    </row>
    <row r="215" spans="1:17" s="6" customFormat="1" x14ac:dyDescent="0.2">
      <c r="A215" s="38"/>
      <c r="B215" s="38"/>
      <c r="C215" s="39"/>
      <c r="D215" s="40" t="s">
        <v>246</v>
      </c>
      <c r="E215" s="41" t="s">
        <v>247</v>
      </c>
      <c r="F215" s="39"/>
      <c r="G215" s="45"/>
      <c r="H215" s="43">
        <f>SUM(H216)</f>
        <v>0</v>
      </c>
      <c r="I215" s="43">
        <f t="shared" ref="I215:O215" si="43">SUM(I216)</f>
        <v>0</v>
      </c>
      <c r="J215" s="43">
        <f t="shared" si="43"/>
        <v>0</v>
      </c>
      <c r="K215" s="43">
        <f t="shared" si="43"/>
        <v>0</v>
      </c>
      <c r="L215" s="44">
        <f t="shared" si="43"/>
        <v>1449778.85</v>
      </c>
      <c r="M215" s="43">
        <f t="shared" si="43"/>
        <v>0</v>
      </c>
      <c r="N215" s="43">
        <f t="shared" si="43"/>
        <v>0</v>
      </c>
      <c r="O215" s="43">
        <f t="shared" si="43"/>
        <v>1449778.85</v>
      </c>
      <c r="P215" s="8"/>
      <c r="Q215" s="27"/>
    </row>
    <row r="216" spans="1:17" ht="25.5" x14ac:dyDescent="0.2">
      <c r="E216" s="12" t="s">
        <v>248</v>
      </c>
      <c r="G216" s="7" t="s">
        <v>48</v>
      </c>
      <c r="H216" s="13">
        <v>0</v>
      </c>
      <c r="I216" s="13">
        <v>0</v>
      </c>
      <c r="J216" s="13">
        <v>0</v>
      </c>
      <c r="K216" s="13">
        <v>0</v>
      </c>
      <c r="L216" s="14">
        <v>1449778.85</v>
      </c>
      <c r="M216" s="13">
        <v>0</v>
      </c>
      <c r="N216" s="13">
        <v>0</v>
      </c>
      <c r="O216" s="14">
        <f t="shared" ref="O216" si="44">SUM(H216:N216)</f>
        <v>1449778.85</v>
      </c>
    </row>
    <row r="217" spans="1:17" x14ac:dyDescent="0.2">
      <c r="E217" s="12"/>
      <c r="H217" s="13"/>
      <c r="I217" s="13"/>
      <c r="J217" s="13"/>
      <c r="K217" s="13"/>
      <c r="L217" s="14"/>
      <c r="M217" s="13"/>
      <c r="N217" s="13"/>
      <c r="O217" s="14"/>
    </row>
    <row r="218" spans="1:17" s="32" customFormat="1" ht="18" customHeight="1" x14ac:dyDescent="0.2">
      <c r="A218" s="61" t="s">
        <v>119</v>
      </c>
      <c r="B218" s="61"/>
      <c r="C218" s="61"/>
      <c r="D218" s="61"/>
      <c r="E218" s="61"/>
      <c r="F218" s="34"/>
      <c r="G218" s="35"/>
      <c r="H218" s="36">
        <v>0</v>
      </c>
      <c r="I218" s="36">
        <v>0</v>
      </c>
      <c r="J218" s="36">
        <v>0</v>
      </c>
      <c r="K218" s="36">
        <v>0</v>
      </c>
      <c r="L218" s="37">
        <v>7229991</v>
      </c>
      <c r="M218" s="36">
        <v>0</v>
      </c>
      <c r="N218" s="36">
        <v>0</v>
      </c>
      <c r="O218" s="37">
        <v>7229991</v>
      </c>
      <c r="P218" s="55"/>
      <c r="Q218" s="33"/>
    </row>
    <row r="219" spans="1:17" x14ac:dyDescent="0.2">
      <c r="B219" s="62" t="s">
        <v>83</v>
      </c>
      <c r="C219" s="62"/>
      <c r="D219" s="62"/>
      <c r="E219" s="62"/>
      <c r="H219" s="11">
        <f>SUM(H220)</f>
        <v>0</v>
      </c>
      <c r="I219" s="11">
        <f t="shared" ref="I219:O220" si="45">SUM(I220)</f>
        <v>0</v>
      </c>
      <c r="J219" s="11">
        <f t="shared" si="45"/>
        <v>0</v>
      </c>
      <c r="K219" s="11">
        <f t="shared" si="45"/>
        <v>0</v>
      </c>
      <c r="L219" s="9">
        <f t="shared" si="45"/>
        <v>7229991</v>
      </c>
      <c r="M219" s="11">
        <f t="shared" si="45"/>
        <v>0</v>
      </c>
      <c r="N219" s="11">
        <f t="shared" si="45"/>
        <v>0</v>
      </c>
      <c r="O219" s="9">
        <f t="shared" si="45"/>
        <v>7229991</v>
      </c>
    </row>
    <row r="220" spans="1:17" x14ac:dyDescent="0.2">
      <c r="C220" s="62" t="s">
        <v>20</v>
      </c>
      <c r="D220" s="62"/>
      <c r="E220" s="62"/>
      <c r="H220" s="11">
        <f>SUM(H221)</f>
        <v>0</v>
      </c>
      <c r="I220" s="11">
        <f t="shared" si="45"/>
        <v>0</v>
      </c>
      <c r="J220" s="11">
        <f t="shared" si="45"/>
        <v>0</v>
      </c>
      <c r="K220" s="11">
        <f t="shared" si="45"/>
        <v>0</v>
      </c>
      <c r="L220" s="9">
        <f t="shared" si="45"/>
        <v>7229991</v>
      </c>
      <c r="M220" s="11">
        <f t="shared" si="45"/>
        <v>0</v>
      </c>
      <c r="N220" s="11">
        <f t="shared" si="45"/>
        <v>0</v>
      </c>
      <c r="O220" s="9">
        <f t="shared" si="45"/>
        <v>7229991</v>
      </c>
    </row>
    <row r="221" spans="1:17" s="6" customFormat="1" x14ac:dyDescent="0.2">
      <c r="A221" s="38"/>
      <c r="B221" s="38"/>
      <c r="C221" s="39"/>
      <c r="D221" s="40" t="s">
        <v>246</v>
      </c>
      <c r="E221" s="41" t="s">
        <v>249</v>
      </c>
      <c r="F221" s="39"/>
      <c r="G221" s="45"/>
      <c r="H221" s="43">
        <f t="shared" ref="H221:K221" si="46">SUM(H222)</f>
        <v>0</v>
      </c>
      <c r="I221" s="43">
        <f t="shared" si="46"/>
        <v>0</v>
      </c>
      <c r="J221" s="43">
        <f t="shared" si="46"/>
        <v>0</v>
      </c>
      <c r="K221" s="43">
        <f t="shared" si="46"/>
        <v>0</v>
      </c>
      <c r="L221" s="44">
        <f>SUM(L222)</f>
        <v>7229991</v>
      </c>
      <c r="M221" s="43">
        <f t="shared" ref="M221:O221" si="47">SUM(M222)</f>
        <v>0</v>
      </c>
      <c r="N221" s="43">
        <f t="shared" si="47"/>
        <v>0</v>
      </c>
      <c r="O221" s="44">
        <f t="shared" si="47"/>
        <v>7229991</v>
      </c>
      <c r="P221" s="8"/>
      <c r="Q221" s="27"/>
    </row>
    <row r="222" spans="1:17" ht="25.5" x14ac:dyDescent="0.2">
      <c r="E222" s="12" t="s">
        <v>250</v>
      </c>
      <c r="G222" s="7" t="s">
        <v>15</v>
      </c>
      <c r="H222" s="13">
        <v>0</v>
      </c>
      <c r="I222" s="13">
        <v>0</v>
      </c>
      <c r="J222" s="13">
        <v>0</v>
      </c>
      <c r="K222" s="13">
        <v>0</v>
      </c>
      <c r="L222" s="14">
        <v>7229991</v>
      </c>
      <c r="M222" s="13">
        <v>0</v>
      </c>
      <c r="N222" s="13">
        <v>0</v>
      </c>
      <c r="O222" s="14">
        <f t="shared" ref="O222" si="48">SUM(H222:N222)</f>
        <v>7229991</v>
      </c>
    </row>
    <row r="223" spans="1:17" x14ac:dyDescent="0.2">
      <c r="A223" s="15"/>
      <c r="B223" s="15"/>
      <c r="C223" s="15"/>
      <c r="D223" s="15"/>
      <c r="E223" s="60"/>
      <c r="F223" s="16"/>
      <c r="G223" s="17"/>
      <c r="H223" s="46"/>
      <c r="I223" s="46"/>
      <c r="J223" s="46"/>
      <c r="K223" s="46"/>
      <c r="L223" s="21"/>
      <c r="M223" s="46"/>
      <c r="N223" s="46"/>
      <c r="O223" s="21"/>
    </row>
    <row r="224" spans="1:17" ht="18" customHeight="1" x14ac:dyDescent="0.2">
      <c r="A224" s="62" t="s">
        <v>4</v>
      </c>
      <c r="B224" s="62"/>
      <c r="C224" s="62"/>
      <c r="D224" s="62"/>
      <c r="E224" s="62"/>
      <c r="H224" s="11">
        <f>SUM(H226)</f>
        <v>0</v>
      </c>
      <c r="I224" s="11">
        <f t="shared" ref="I224:O224" si="49">SUM(I226)</f>
        <v>0</v>
      </c>
      <c r="J224" s="11">
        <f t="shared" si="49"/>
        <v>0</v>
      </c>
      <c r="K224" s="11">
        <f t="shared" si="49"/>
        <v>0</v>
      </c>
      <c r="L224" s="9">
        <f t="shared" si="49"/>
        <v>2702541</v>
      </c>
      <c r="M224" s="11">
        <f t="shared" si="49"/>
        <v>0</v>
      </c>
      <c r="N224" s="11">
        <f t="shared" si="49"/>
        <v>0</v>
      </c>
      <c r="O224" s="9">
        <f t="shared" si="49"/>
        <v>2702541</v>
      </c>
    </row>
    <row r="225" spans="1:17" x14ac:dyDescent="0.2">
      <c r="E225" s="12"/>
      <c r="H225" s="13"/>
      <c r="I225" s="13"/>
      <c r="J225" s="13"/>
      <c r="K225" s="13"/>
      <c r="L225" s="14"/>
      <c r="M225" s="13"/>
      <c r="N225" s="13"/>
      <c r="O225" s="14"/>
    </row>
    <row r="226" spans="1:17" s="32" customFormat="1" ht="18" customHeight="1" x14ac:dyDescent="0.2">
      <c r="A226" s="61" t="s">
        <v>251</v>
      </c>
      <c r="B226" s="61"/>
      <c r="C226" s="61"/>
      <c r="D226" s="61"/>
      <c r="E226" s="61"/>
      <c r="F226" s="34"/>
      <c r="G226" s="35"/>
      <c r="H226" s="36">
        <v>0</v>
      </c>
      <c r="I226" s="36">
        <v>0</v>
      </c>
      <c r="J226" s="36">
        <v>0</v>
      </c>
      <c r="K226" s="36">
        <v>0</v>
      </c>
      <c r="L226" s="37">
        <v>2702541</v>
      </c>
      <c r="M226" s="36">
        <v>0</v>
      </c>
      <c r="N226" s="36">
        <v>0</v>
      </c>
      <c r="O226" s="37">
        <v>2702541</v>
      </c>
      <c r="P226" s="55"/>
      <c r="Q226" s="33"/>
    </row>
    <row r="227" spans="1:17" x14ac:dyDescent="0.2">
      <c r="B227" s="62" t="s">
        <v>83</v>
      </c>
      <c r="C227" s="62"/>
      <c r="D227" s="62"/>
      <c r="E227" s="62"/>
      <c r="H227" s="11">
        <f>SUM(H228)</f>
        <v>0</v>
      </c>
      <c r="I227" s="11">
        <f t="shared" ref="I227:O229" si="50">SUM(I228)</f>
        <v>0</v>
      </c>
      <c r="J227" s="11">
        <f t="shared" si="50"/>
        <v>0</v>
      </c>
      <c r="K227" s="11">
        <f t="shared" si="50"/>
        <v>0</v>
      </c>
      <c r="L227" s="9">
        <f t="shared" si="50"/>
        <v>2702541</v>
      </c>
      <c r="M227" s="11">
        <f t="shared" si="50"/>
        <v>0</v>
      </c>
      <c r="N227" s="11">
        <f t="shared" si="50"/>
        <v>0</v>
      </c>
      <c r="O227" s="9">
        <f t="shared" si="50"/>
        <v>2702541</v>
      </c>
    </row>
    <row r="228" spans="1:17" x14ac:dyDescent="0.2">
      <c r="C228" s="62" t="s">
        <v>115</v>
      </c>
      <c r="D228" s="62"/>
      <c r="E228" s="62"/>
      <c r="H228" s="11">
        <f>SUM(H229)</f>
        <v>0</v>
      </c>
      <c r="I228" s="11">
        <f t="shared" si="50"/>
        <v>0</v>
      </c>
      <c r="J228" s="11">
        <f t="shared" si="50"/>
        <v>0</v>
      </c>
      <c r="K228" s="11">
        <f t="shared" si="50"/>
        <v>0</v>
      </c>
      <c r="L228" s="9">
        <f t="shared" si="50"/>
        <v>2702541</v>
      </c>
      <c r="M228" s="11">
        <f t="shared" si="50"/>
        <v>0</v>
      </c>
      <c r="N228" s="11">
        <f t="shared" si="50"/>
        <v>0</v>
      </c>
      <c r="O228" s="9">
        <f t="shared" si="50"/>
        <v>2702541</v>
      </c>
    </row>
    <row r="229" spans="1:17" s="6" customFormat="1" ht="25.5" x14ac:dyDescent="0.2">
      <c r="A229" s="38"/>
      <c r="B229" s="38"/>
      <c r="C229" s="39"/>
      <c r="D229" s="40" t="s">
        <v>252</v>
      </c>
      <c r="E229" s="41" t="s">
        <v>253</v>
      </c>
      <c r="F229" s="39"/>
      <c r="G229" s="45"/>
      <c r="H229" s="43">
        <f>SUM(H230)</f>
        <v>0</v>
      </c>
      <c r="I229" s="43">
        <f t="shared" si="50"/>
        <v>0</v>
      </c>
      <c r="J229" s="43">
        <f t="shared" si="50"/>
        <v>0</v>
      </c>
      <c r="K229" s="43">
        <f t="shared" si="50"/>
        <v>0</v>
      </c>
      <c r="L229" s="44">
        <f t="shared" si="50"/>
        <v>2702541</v>
      </c>
      <c r="M229" s="43">
        <f t="shared" si="50"/>
        <v>0</v>
      </c>
      <c r="N229" s="43">
        <f t="shared" si="50"/>
        <v>0</v>
      </c>
      <c r="O229" s="44">
        <f t="shared" si="50"/>
        <v>2702541</v>
      </c>
      <c r="P229" s="8"/>
      <c r="Q229" s="27"/>
    </row>
    <row r="230" spans="1:17" ht="38.25" x14ac:dyDescent="0.2">
      <c r="E230" s="12" t="s">
        <v>254</v>
      </c>
      <c r="G230" s="7" t="s">
        <v>14</v>
      </c>
      <c r="H230" s="13">
        <v>0</v>
      </c>
      <c r="I230" s="13">
        <v>0</v>
      </c>
      <c r="J230" s="13">
        <v>0</v>
      </c>
      <c r="K230" s="13">
        <v>0</v>
      </c>
      <c r="L230" s="14">
        <v>2702541</v>
      </c>
      <c r="M230" s="13">
        <v>0</v>
      </c>
      <c r="N230" s="13">
        <v>0</v>
      </c>
      <c r="O230" s="14">
        <f t="shared" ref="O230" si="51">SUM(H230:N230)</f>
        <v>2702541</v>
      </c>
    </row>
    <row r="231" spans="1:17" x14ac:dyDescent="0.2">
      <c r="E231" s="12"/>
      <c r="H231" s="13"/>
      <c r="I231" s="13"/>
      <c r="J231" s="13"/>
      <c r="K231" s="13"/>
      <c r="L231" s="14"/>
      <c r="M231" s="13"/>
      <c r="N231" s="13"/>
      <c r="O231" s="14"/>
    </row>
    <row r="232" spans="1:17" ht="18" customHeight="1" x14ac:dyDescent="0.2">
      <c r="A232" s="62" t="s">
        <v>5</v>
      </c>
      <c r="B232" s="62"/>
      <c r="C232" s="62"/>
      <c r="D232" s="62"/>
      <c r="E232" s="62"/>
      <c r="H232" s="11">
        <f>SUM(H234,H244)</f>
        <v>0</v>
      </c>
      <c r="I232" s="11">
        <f t="shared" ref="I232:O232" si="52">SUM(I234,I244)</f>
        <v>0</v>
      </c>
      <c r="J232" s="11">
        <f t="shared" si="52"/>
        <v>0</v>
      </c>
      <c r="K232" s="11">
        <f t="shared" si="52"/>
        <v>0</v>
      </c>
      <c r="L232" s="9">
        <f t="shared" si="52"/>
        <v>14003070</v>
      </c>
      <c r="M232" s="9">
        <f t="shared" si="52"/>
        <v>46038625</v>
      </c>
      <c r="N232" s="9">
        <f t="shared" si="52"/>
        <v>24632171</v>
      </c>
      <c r="O232" s="9">
        <f t="shared" si="52"/>
        <v>84673866</v>
      </c>
    </row>
    <row r="233" spans="1:17" x14ac:dyDescent="0.2">
      <c r="E233" s="12"/>
      <c r="H233" s="13"/>
      <c r="I233" s="13"/>
      <c r="J233" s="13"/>
      <c r="K233" s="13"/>
      <c r="L233" s="14"/>
      <c r="M233" s="13"/>
      <c r="N233" s="13"/>
      <c r="O233" s="14"/>
    </row>
    <row r="234" spans="1:17" s="32" customFormat="1" ht="18" customHeight="1" x14ac:dyDescent="0.2">
      <c r="A234" s="61" t="s">
        <v>120</v>
      </c>
      <c r="B234" s="61"/>
      <c r="C234" s="61"/>
      <c r="D234" s="61"/>
      <c r="E234" s="61"/>
      <c r="F234" s="34"/>
      <c r="G234" s="35"/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7">
        <v>1268385</v>
      </c>
      <c r="N234" s="37">
        <v>24632171</v>
      </c>
      <c r="O234" s="37">
        <v>25900556</v>
      </c>
      <c r="P234" s="55"/>
      <c r="Q234" s="33"/>
    </row>
    <row r="235" spans="1:17" x14ac:dyDescent="0.2">
      <c r="B235" s="62" t="s">
        <v>83</v>
      </c>
      <c r="C235" s="62"/>
      <c r="D235" s="62"/>
      <c r="E235" s="62"/>
      <c r="H235" s="11">
        <f>SUM(H236,H239)</f>
        <v>0</v>
      </c>
      <c r="I235" s="11">
        <f t="shared" ref="I235:O235" si="53">SUM(I236,I239)</f>
        <v>0</v>
      </c>
      <c r="J235" s="11">
        <f t="shared" si="53"/>
        <v>0</v>
      </c>
      <c r="K235" s="11">
        <f t="shared" si="53"/>
        <v>0</v>
      </c>
      <c r="L235" s="11">
        <f t="shared" si="53"/>
        <v>0</v>
      </c>
      <c r="M235" s="9">
        <f>SUM(M236,M239)</f>
        <v>1268385</v>
      </c>
      <c r="N235" s="9">
        <f>SUM(N236,N239)</f>
        <v>24632171</v>
      </c>
      <c r="O235" s="9">
        <f t="shared" si="53"/>
        <v>25900556</v>
      </c>
    </row>
    <row r="236" spans="1:17" x14ac:dyDescent="0.2">
      <c r="C236" s="62" t="s">
        <v>113</v>
      </c>
      <c r="D236" s="62"/>
      <c r="E236" s="62"/>
      <c r="H236" s="11">
        <f>SUM(H237)</f>
        <v>0</v>
      </c>
      <c r="I236" s="11">
        <f t="shared" ref="I236:O237" si="54">SUM(I237)</f>
        <v>0</v>
      </c>
      <c r="J236" s="11">
        <f t="shared" si="54"/>
        <v>0</v>
      </c>
      <c r="K236" s="11">
        <f t="shared" si="54"/>
        <v>0</v>
      </c>
      <c r="L236" s="11">
        <f t="shared" si="54"/>
        <v>0</v>
      </c>
      <c r="M236" s="11">
        <f t="shared" si="54"/>
        <v>0</v>
      </c>
      <c r="N236" s="9">
        <f t="shared" si="54"/>
        <v>3500000</v>
      </c>
      <c r="O236" s="9">
        <f t="shared" si="54"/>
        <v>3500000</v>
      </c>
    </row>
    <row r="237" spans="1:17" s="6" customFormat="1" ht="25.5" x14ac:dyDescent="0.2">
      <c r="A237" s="38"/>
      <c r="B237" s="38"/>
      <c r="C237" s="39"/>
      <c r="D237" s="40" t="s">
        <v>255</v>
      </c>
      <c r="E237" s="41" t="s">
        <v>256</v>
      </c>
      <c r="F237" s="39"/>
      <c r="G237" s="45"/>
      <c r="H237" s="43">
        <f>SUM(H238)</f>
        <v>0</v>
      </c>
      <c r="I237" s="43">
        <f t="shared" si="54"/>
        <v>0</v>
      </c>
      <c r="J237" s="43">
        <f t="shared" si="54"/>
        <v>0</v>
      </c>
      <c r="K237" s="43">
        <f t="shared" si="54"/>
        <v>0</v>
      </c>
      <c r="L237" s="43">
        <f t="shared" si="54"/>
        <v>0</v>
      </c>
      <c r="M237" s="43">
        <f t="shared" si="54"/>
        <v>0</v>
      </c>
      <c r="N237" s="44">
        <f t="shared" si="54"/>
        <v>3500000</v>
      </c>
      <c r="O237" s="44">
        <f t="shared" si="54"/>
        <v>3500000</v>
      </c>
      <c r="P237" s="8"/>
      <c r="Q237" s="27"/>
    </row>
    <row r="238" spans="1:17" x14ac:dyDescent="0.2">
      <c r="E238" s="12" t="s">
        <v>257</v>
      </c>
      <c r="G238" s="7" t="s">
        <v>14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4">
        <v>3500000</v>
      </c>
      <c r="O238" s="14">
        <f t="shared" ref="O238" si="55">SUM(H238:N238)</f>
        <v>3500000</v>
      </c>
    </row>
    <row r="239" spans="1:17" ht="12.75" customHeight="1" x14ac:dyDescent="0.2">
      <c r="C239" s="63" t="s">
        <v>12</v>
      </c>
      <c r="D239" s="63"/>
      <c r="E239" s="63"/>
      <c r="H239" s="11">
        <f>SUM(H240)</f>
        <v>0</v>
      </c>
      <c r="I239" s="11">
        <f t="shared" ref="I239:O239" si="56">SUM(I240)</f>
        <v>0</v>
      </c>
      <c r="J239" s="11">
        <f t="shared" si="56"/>
        <v>0</v>
      </c>
      <c r="K239" s="11">
        <f t="shared" si="56"/>
        <v>0</v>
      </c>
      <c r="L239" s="11">
        <f t="shared" si="56"/>
        <v>0</v>
      </c>
      <c r="M239" s="9">
        <f t="shared" si="56"/>
        <v>1268385</v>
      </c>
      <c r="N239" s="9">
        <f t="shared" si="56"/>
        <v>21132171</v>
      </c>
      <c r="O239" s="9">
        <f t="shared" si="56"/>
        <v>22400556</v>
      </c>
    </row>
    <row r="240" spans="1:17" s="6" customFormat="1" x14ac:dyDescent="0.2">
      <c r="A240" s="38"/>
      <c r="B240" s="38"/>
      <c r="C240" s="39"/>
      <c r="D240" s="40" t="s">
        <v>132</v>
      </c>
      <c r="E240" s="41" t="s">
        <v>258</v>
      </c>
      <c r="F240" s="39"/>
      <c r="G240" s="45"/>
      <c r="H240" s="43">
        <f>SUM(H241:H242)</f>
        <v>0</v>
      </c>
      <c r="I240" s="43">
        <f t="shared" ref="I240:O240" si="57">SUM(I241:I242)</f>
        <v>0</v>
      </c>
      <c r="J240" s="43">
        <f t="shared" si="57"/>
        <v>0</v>
      </c>
      <c r="K240" s="43">
        <f t="shared" si="57"/>
        <v>0</v>
      </c>
      <c r="L240" s="43">
        <f t="shared" si="57"/>
        <v>0</v>
      </c>
      <c r="M240" s="44">
        <f t="shared" si="57"/>
        <v>1268385</v>
      </c>
      <c r="N240" s="44">
        <f t="shared" si="57"/>
        <v>21132171</v>
      </c>
      <c r="O240" s="44">
        <f t="shared" si="57"/>
        <v>22400556</v>
      </c>
      <c r="P240" s="8"/>
      <c r="Q240" s="27"/>
    </row>
    <row r="241" spans="1:17" x14ac:dyDescent="0.2">
      <c r="E241" s="12" t="s">
        <v>104</v>
      </c>
      <c r="G241" s="7" t="s">
        <v>41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4">
        <v>3830585</v>
      </c>
      <c r="O241" s="14">
        <f t="shared" ref="O241:O242" si="58">SUM(H241:N241)</f>
        <v>3830585</v>
      </c>
    </row>
    <row r="242" spans="1:17" x14ac:dyDescent="0.2">
      <c r="E242" s="12" t="s">
        <v>104</v>
      </c>
      <c r="G242" s="7" t="s">
        <v>14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4">
        <v>1268385</v>
      </c>
      <c r="N242" s="14">
        <v>17301586</v>
      </c>
      <c r="O242" s="14">
        <f t="shared" si="58"/>
        <v>18569971</v>
      </c>
    </row>
    <row r="243" spans="1:17" x14ac:dyDescent="0.2">
      <c r="E243" s="12"/>
      <c r="H243" s="13"/>
      <c r="I243" s="13"/>
      <c r="J243" s="13"/>
      <c r="K243" s="13"/>
      <c r="L243" s="14"/>
      <c r="M243" s="13"/>
      <c r="N243" s="13"/>
      <c r="O243" s="14"/>
    </row>
    <row r="244" spans="1:17" s="32" customFormat="1" ht="18" customHeight="1" x14ac:dyDescent="0.2">
      <c r="A244" s="61" t="s">
        <v>121</v>
      </c>
      <c r="B244" s="61"/>
      <c r="C244" s="61"/>
      <c r="D244" s="61"/>
      <c r="E244" s="61"/>
      <c r="F244" s="34"/>
      <c r="G244" s="35"/>
      <c r="H244" s="36">
        <v>0</v>
      </c>
      <c r="I244" s="36">
        <v>0</v>
      </c>
      <c r="J244" s="36">
        <v>0</v>
      </c>
      <c r="K244" s="36">
        <v>0</v>
      </c>
      <c r="L244" s="37">
        <v>14003070</v>
      </c>
      <c r="M244" s="37">
        <v>44770240</v>
      </c>
      <c r="N244" s="36">
        <v>0</v>
      </c>
      <c r="O244" s="37">
        <v>58773310</v>
      </c>
      <c r="P244" s="55"/>
      <c r="Q244" s="33"/>
    </row>
    <row r="245" spans="1:17" x14ac:dyDescent="0.2">
      <c r="B245" s="62" t="s">
        <v>83</v>
      </c>
      <c r="C245" s="62"/>
      <c r="D245" s="62"/>
      <c r="E245" s="62"/>
      <c r="H245" s="11">
        <f>SUM(H246,H249)</f>
        <v>0</v>
      </c>
      <c r="I245" s="11">
        <f t="shared" ref="I245:N245" si="59">SUM(I246,I249)</f>
        <v>0</v>
      </c>
      <c r="J245" s="11">
        <f t="shared" si="59"/>
        <v>0</v>
      </c>
      <c r="K245" s="11">
        <f t="shared" si="59"/>
        <v>0</v>
      </c>
      <c r="L245" s="9">
        <f t="shared" si="59"/>
        <v>14003070.4</v>
      </c>
      <c r="M245" s="9">
        <f t="shared" si="59"/>
        <v>44770240</v>
      </c>
      <c r="N245" s="11">
        <f t="shared" si="59"/>
        <v>0</v>
      </c>
      <c r="O245" s="9">
        <f>SUM(O246,O249)</f>
        <v>58773310.399999999</v>
      </c>
    </row>
    <row r="246" spans="1:17" x14ac:dyDescent="0.2">
      <c r="C246" s="62" t="s">
        <v>116</v>
      </c>
      <c r="D246" s="62"/>
      <c r="E246" s="62"/>
      <c r="H246" s="11">
        <f>SUM(H247)</f>
        <v>0</v>
      </c>
      <c r="I246" s="11">
        <f t="shared" ref="I246:O247" si="60">SUM(I247)</f>
        <v>0</v>
      </c>
      <c r="J246" s="11">
        <f t="shared" si="60"/>
        <v>0</v>
      </c>
      <c r="K246" s="11">
        <f t="shared" si="60"/>
        <v>0</v>
      </c>
      <c r="L246" s="9">
        <f t="shared" si="60"/>
        <v>14003070.4</v>
      </c>
      <c r="M246" s="11">
        <f t="shared" si="60"/>
        <v>0</v>
      </c>
      <c r="N246" s="11">
        <f t="shared" si="60"/>
        <v>0</v>
      </c>
      <c r="O246" s="9">
        <f t="shared" si="60"/>
        <v>14003070.4</v>
      </c>
    </row>
    <row r="247" spans="1:17" s="6" customFormat="1" x14ac:dyDescent="0.2">
      <c r="A247" s="38"/>
      <c r="B247" s="38"/>
      <c r="C247" s="39"/>
      <c r="D247" s="40" t="s">
        <v>259</v>
      </c>
      <c r="E247" s="41" t="s">
        <v>260</v>
      </c>
      <c r="F247" s="39"/>
      <c r="G247" s="45"/>
      <c r="H247" s="43">
        <f>SUM(H248)</f>
        <v>0</v>
      </c>
      <c r="I247" s="43">
        <f t="shared" si="60"/>
        <v>0</v>
      </c>
      <c r="J247" s="43">
        <f t="shared" si="60"/>
        <v>0</v>
      </c>
      <c r="K247" s="43">
        <f t="shared" si="60"/>
        <v>0</v>
      </c>
      <c r="L247" s="44">
        <f t="shared" si="60"/>
        <v>14003070.4</v>
      </c>
      <c r="M247" s="43">
        <f t="shared" si="60"/>
        <v>0</v>
      </c>
      <c r="N247" s="43">
        <f t="shared" si="60"/>
        <v>0</v>
      </c>
      <c r="O247" s="44">
        <f t="shared" si="60"/>
        <v>14003070.4</v>
      </c>
      <c r="P247" s="8"/>
      <c r="Q247" s="27"/>
    </row>
    <row r="248" spans="1:17" ht="38.25" x14ac:dyDescent="0.2">
      <c r="E248" s="12" t="s">
        <v>261</v>
      </c>
      <c r="G248" s="7" t="s">
        <v>262</v>
      </c>
      <c r="H248" s="13">
        <v>0</v>
      </c>
      <c r="I248" s="13">
        <v>0</v>
      </c>
      <c r="J248" s="13">
        <v>0</v>
      </c>
      <c r="K248" s="13">
        <v>0</v>
      </c>
      <c r="L248" s="14">
        <v>14003070.4</v>
      </c>
      <c r="M248" s="13">
        <v>0</v>
      </c>
      <c r="N248" s="13">
        <v>0</v>
      </c>
      <c r="O248" s="14">
        <f t="shared" ref="O248" si="61">SUM(H248:N248)</f>
        <v>14003070.4</v>
      </c>
    </row>
    <row r="249" spans="1:17" ht="12.75" customHeight="1" x14ac:dyDescent="0.2">
      <c r="C249" s="63" t="s">
        <v>12</v>
      </c>
      <c r="D249" s="63"/>
      <c r="E249" s="63"/>
      <c r="H249" s="11">
        <f>SUM(H250)</f>
        <v>0</v>
      </c>
      <c r="I249" s="11">
        <f t="shared" ref="I249:O249" si="62">SUM(I250)</f>
        <v>0</v>
      </c>
      <c r="J249" s="11">
        <f t="shared" si="62"/>
        <v>0</v>
      </c>
      <c r="K249" s="11">
        <f t="shared" si="62"/>
        <v>0</v>
      </c>
      <c r="L249" s="11">
        <f t="shared" si="62"/>
        <v>0</v>
      </c>
      <c r="M249" s="9">
        <f t="shared" si="62"/>
        <v>44770240</v>
      </c>
      <c r="N249" s="11">
        <f t="shared" si="62"/>
        <v>0</v>
      </c>
      <c r="O249" s="9">
        <f t="shared" si="62"/>
        <v>44770240</v>
      </c>
    </row>
    <row r="250" spans="1:17" s="6" customFormat="1" x14ac:dyDescent="0.2">
      <c r="A250" s="38"/>
      <c r="B250" s="38"/>
      <c r="C250" s="39"/>
      <c r="D250" s="40" t="s">
        <v>81</v>
      </c>
      <c r="E250" s="41" t="s">
        <v>82</v>
      </c>
      <c r="F250" s="39"/>
      <c r="G250" s="45"/>
      <c r="H250" s="43">
        <f>SUM(H251:H254)</f>
        <v>0</v>
      </c>
      <c r="I250" s="43">
        <f t="shared" ref="I250:O250" si="63">SUM(I251:I254)</f>
        <v>0</v>
      </c>
      <c r="J250" s="43">
        <f t="shared" si="63"/>
        <v>0</v>
      </c>
      <c r="K250" s="43">
        <f t="shared" si="63"/>
        <v>0</v>
      </c>
      <c r="L250" s="43">
        <f t="shared" si="63"/>
        <v>0</v>
      </c>
      <c r="M250" s="44">
        <f t="shared" si="63"/>
        <v>44770240</v>
      </c>
      <c r="N250" s="43">
        <f t="shared" si="63"/>
        <v>0</v>
      </c>
      <c r="O250" s="44">
        <f t="shared" si="63"/>
        <v>44770240</v>
      </c>
      <c r="P250" s="8"/>
      <c r="Q250" s="27"/>
    </row>
    <row r="251" spans="1:17" ht="25.5" x14ac:dyDescent="0.2">
      <c r="E251" s="12" t="s">
        <v>263</v>
      </c>
      <c r="G251" s="7" t="s">
        <v>22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4">
        <v>15595553</v>
      </c>
      <c r="N251" s="13">
        <v>0</v>
      </c>
      <c r="O251" s="14">
        <f t="shared" ref="O251:O254" si="64">SUM(H251:N251)</f>
        <v>15595553</v>
      </c>
    </row>
    <row r="252" spans="1:17" ht="25.5" x14ac:dyDescent="0.2">
      <c r="E252" s="12" t="s">
        <v>311</v>
      </c>
      <c r="G252" s="7" t="s">
        <v>14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4">
        <v>14174687</v>
      </c>
      <c r="N252" s="13">
        <v>0</v>
      </c>
      <c r="O252" s="14">
        <f t="shared" si="64"/>
        <v>14174687</v>
      </c>
    </row>
    <row r="253" spans="1:17" ht="25.5" x14ac:dyDescent="0.2">
      <c r="E253" s="12" t="s">
        <v>271</v>
      </c>
      <c r="G253" s="7" t="s">
        <v>15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4">
        <v>11000000</v>
      </c>
      <c r="N253" s="13">
        <v>0</v>
      </c>
      <c r="O253" s="14">
        <f t="shared" si="64"/>
        <v>11000000</v>
      </c>
    </row>
    <row r="254" spans="1:17" ht="38.25" customHeight="1" x14ac:dyDescent="0.2">
      <c r="E254" s="12" t="s">
        <v>272</v>
      </c>
      <c r="G254" s="7" t="s">
        <v>29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4">
        <v>4000000</v>
      </c>
      <c r="N254" s="13">
        <v>0</v>
      </c>
      <c r="O254" s="14">
        <f t="shared" si="64"/>
        <v>4000000</v>
      </c>
    </row>
    <row r="255" spans="1:17" s="6" customFormat="1" ht="2.1" customHeight="1" x14ac:dyDescent="0.2">
      <c r="A255" s="15"/>
      <c r="B255" s="15"/>
      <c r="C255" s="15"/>
      <c r="D255" s="15"/>
      <c r="E255" s="22"/>
      <c r="F255" s="16"/>
      <c r="G255" s="17"/>
      <c r="H255" s="22"/>
      <c r="I255" s="22"/>
      <c r="J255" s="22"/>
      <c r="K255" s="22"/>
      <c r="L255" s="22"/>
      <c r="M255" s="22"/>
      <c r="N255" s="22"/>
      <c r="O255" s="22"/>
      <c r="P255" s="8"/>
      <c r="Q255" s="25"/>
    </row>
    <row r="256" spans="1:17" s="6" customFormat="1" x14ac:dyDescent="0.2">
      <c r="A256" s="73" t="s">
        <v>24</v>
      </c>
      <c r="B256" s="73"/>
      <c r="C256" s="73"/>
      <c r="D256" s="73"/>
      <c r="E256" s="74"/>
      <c r="G256" s="7"/>
      <c r="H256" s="5"/>
      <c r="I256" s="5"/>
      <c r="J256" s="5"/>
      <c r="K256" s="5"/>
      <c r="L256" s="5"/>
      <c r="M256" s="5"/>
      <c r="N256" s="5"/>
      <c r="O256" s="5"/>
      <c r="P256" s="8"/>
      <c r="Q256" s="25"/>
    </row>
  </sheetData>
  <sortState xmlns:xlrd2="http://schemas.microsoft.com/office/spreadsheetml/2017/richdata2" ref="A375:Q457">
    <sortCondition ref="E375:E457"/>
  </sortState>
  <mergeCells count="42">
    <mergeCell ref="A12:E12"/>
    <mergeCell ref="A224:E224"/>
    <mergeCell ref="A232:E232"/>
    <mergeCell ref="A2:O2"/>
    <mergeCell ref="A256:E256"/>
    <mergeCell ref="A10:E10"/>
    <mergeCell ref="A20:E20"/>
    <mergeCell ref="C55:E55"/>
    <mergeCell ref="B26:E26"/>
    <mergeCell ref="C27:E27"/>
    <mergeCell ref="C41:E41"/>
    <mergeCell ref="A14:E14"/>
    <mergeCell ref="B15:E15"/>
    <mergeCell ref="C220:E220"/>
    <mergeCell ref="A226:E226"/>
    <mergeCell ref="B227:E227"/>
    <mergeCell ref="A1:O1"/>
    <mergeCell ref="A3:O3"/>
    <mergeCell ref="A4:O4"/>
    <mergeCell ref="A5:O5"/>
    <mergeCell ref="A6:E8"/>
    <mergeCell ref="F6:G8"/>
    <mergeCell ref="H6:O6"/>
    <mergeCell ref="B205:E205"/>
    <mergeCell ref="C206:E206"/>
    <mergeCell ref="C214:E214"/>
    <mergeCell ref="A218:E218"/>
    <mergeCell ref="B219:E219"/>
    <mergeCell ref="C16:E16"/>
    <mergeCell ref="B21:E21"/>
    <mergeCell ref="C22:E22"/>
    <mergeCell ref="C189:E189"/>
    <mergeCell ref="A204:E204"/>
    <mergeCell ref="A244:E244"/>
    <mergeCell ref="B245:E245"/>
    <mergeCell ref="C246:E246"/>
    <mergeCell ref="C249:E249"/>
    <mergeCell ref="C228:E228"/>
    <mergeCell ref="A234:E234"/>
    <mergeCell ref="B235:E235"/>
    <mergeCell ref="C236:E236"/>
    <mergeCell ref="C239:E239"/>
  </mergeCells>
  <printOptions horizontalCentered="1"/>
  <pageMargins left="0.39370078740157483" right="0.39370078740157483" top="0.39370078740157483" bottom="0.78740157480314965" header="0.31496062992125984" footer="0.31496062992125984"/>
  <pageSetup scale="35" orientation="landscape" r:id="rId1"/>
  <ignoredErrors>
    <ignoredError sqref="O31 O38 O1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2023-03-17T19:22:52Z</cp:lastPrinted>
  <dcterms:created xsi:type="dcterms:W3CDTF">2016-05-11T16:34:31Z</dcterms:created>
  <dcterms:modified xsi:type="dcterms:W3CDTF">2023-03-21T21:19:43Z</dcterms:modified>
</cp:coreProperties>
</file>