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915BBF3-3552-4736-917E-238DD24A157F}" xr6:coauthVersionLast="47" xr6:coauthVersionMax="47" xr10:uidLastSave="{00000000-0000-0000-0000-000000000000}"/>
  <bookViews>
    <workbookView xWindow="-120" yWindow="-120" windowWidth="20730" windowHeight="11160" xr2:uid="{BD3D9D08-9D8C-4DD0-AE03-23167B224656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G58" i="1"/>
  <c r="D58" i="1"/>
  <c r="G57" i="1"/>
  <c r="D57" i="1"/>
  <c r="D56" i="1"/>
  <c r="G56" i="1" s="1"/>
  <c r="G55" i="1"/>
  <c r="D55" i="1"/>
  <c r="G54" i="1"/>
  <c r="D54" i="1"/>
  <c r="F53" i="1"/>
  <c r="E53" i="1"/>
  <c r="C53" i="1"/>
  <c r="B53" i="1"/>
  <c r="D52" i="1"/>
  <c r="G52" i="1" s="1"/>
  <c r="G51" i="1"/>
  <c r="D51" i="1"/>
  <c r="F50" i="1"/>
  <c r="E50" i="1"/>
  <c r="D50" i="1"/>
  <c r="G50" i="1" s="1"/>
  <c r="C50" i="1"/>
  <c r="B50" i="1"/>
  <c r="G49" i="1"/>
  <c r="D49" i="1"/>
  <c r="D48" i="1"/>
  <c r="G48" i="1" s="1"/>
  <c r="F47" i="1"/>
  <c r="E47" i="1"/>
  <c r="C47" i="1"/>
  <c r="B47" i="1"/>
  <c r="G46" i="1"/>
  <c r="D46" i="1"/>
  <c r="G45" i="1"/>
  <c r="D45" i="1"/>
  <c r="D44" i="1"/>
  <c r="G44" i="1" s="1"/>
  <c r="G43" i="1"/>
  <c r="D43" i="1"/>
  <c r="G42" i="1"/>
  <c r="D42" i="1"/>
  <c r="D41" i="1"/>
  <c r="G41" i="1" s="1"/>
  <c r="G40" i="1"/>
  <c r="D40" i="1"/>
  <c r="G39" i="1"/>
  <c r="D39" i="1"/>
  <c r="D38" i="1"/>
  <c r="G38" i="1" s="1"/>
  <c r="G37" i="1"/>
  <c r="D37" i="1"/>
  <c r="G36" i="1"/>
  <c r="D36" i="1"/>
  <c r="D35" i="1"/>
  <c r="G35" i="1" s="1"/>
  <c r="G34" i="1"/>
  <c r="D34" i="1"/>
  <c r="G33" i="1"/>
  <c r="D33" i="1"/>
  <c r="D32" i="1"/>
  <c r="G32" i="1" s="1"/>
  <c r="G31" i="1"/>
  <c r="D31" i="1"/>
  <c r="G30" i="1"/>
  <c r="D30" i="1"/>
  <c r="D29" i="1"/>
  <c r="G29" i="1" s="1"/>
  <c r="G28" i="1"/>
  <c r="D28" i="1"/>
  <c r="G27" i="1"/>
  <c r="D27" i="1"/>
  <c r="D26" i="1"/>
  <c r="G26" i="1" s="1"/>
  <c r="G25" i="1"/>
  <c r="D25" i="1"/>
  <c r="F24" i="1"/>
  <c r="E24" i="1"/>
  <c r="D24" i="1"/>
  <c r="G24" i="1" s="1"/>
  <c r="C24" i="1"/>
  <c r="C13" i="1" s="1"/>
  <c r="C11" i="1" s="1"/>
  <c r="B24" i="1"/>
  <c r="G23" i="1"/>
  <c r="D23" i="1"/>
  <c r="D22" i="1"/>
  <c r="G22" i="1" s="1"/>
  <c r="G21" i="1"/>
  <c r="D21" i="1"/>
  <c r="G20" i="1"/>
  <c r="D20" i="1"/>
  <c r="D19" i="1"/>
  <c r="G19" i="1" s="1"/>
  <c r="G18" i="1"/>
  <c r="D18" i="1"/>
  <c r="G17" i="1"/>
  <c r="D17" i="1"/>
  <c r="D16" i="1"/>
  <c r="G16" i="1" s="1"/>
  <c r="G15" i="1"/>
  <c r="D15" i="1"/>
  <c r="G14" i="1"/>
  <c r="D14" i="1"/>
  <c r="F13" i="1"/>
  <c r="F11" i="1" s="1"/>
  <c r="E13" i="1"/>
  <c r="E11" i="1" s="1"/>
  <c r="B13" i="1"/>
  <c r="B11" i="1"/>
  <c r="D47" i="1" l="1"/>
  <c r="G47" i="1" s="1"/>
  <c r="D13" i="1"/>
  <c r="D53" i="1"/>
  <c r="G53" i="1" s="1"/>
  <c r="G13" i="1" l="1"/>
  <c r="D11" i="1"/>
  <c r="G11" i="1" s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<sst xmlns="http://schemas.openxmlformats.org/spreadsheetml/2006/main" count="65" uniqueCount="65">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</sst>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4" fillId="2" borderId="0" xfId="1" applyFont="1" applyFill="1" applyAlignment="1">
      <alignment horizontal="left" vertical="center"/>
    </xf>
    <xf numFmtId="0" fontId="5" fillId="0" borderId="0" xfId="1" applyFont="1"/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0" fontId="13" fillId="0" borderId="0" xfId="1" applyFont="1"/>
    <xf numFmtId="0" fontId="13" fillId="0" borderId="0" xfId="3" applyFont="1" applyAlignment="1">
      <alignment horizontal="justify" vertical="top"/>
    </xf>
    <xf numFmtId="164" fontId="13" fillId="0" borderId="0" xfId="3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 vertical="top"/>
    </xf>
    <xf numFmtId="164" fontId="14" fillId="0" borderId="0" xfId="3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 vertical="top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164" fontId="12" fillId="6" borderId="0" xfId="1" applyNumberFormat="1" applyFont="1" applyFill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0" fontId="5" fillId="0" borderId="0" xfId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16" fillId="0" borderId="0" xfId="1" applyFont="1"/>
    <xf numFmtId="164" fontId="16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5DDE7D12-5BC2-4A68-B707-BA16A0DDE3AE}"/>
    <cellStyle name="Normal 13 2 3" xfId="2" xr:uid="{410BDF12-F18A-4AC0-8DFA-6D1DE84601EB}"/>
    <cellStyle name="Normal 3_1. Ingreso Público" xfId="3" xr:uid="{F79460A6-094D-42FD-9A1A-123077385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FF5C-847F-47BC-8895-76030129CB11}">
  <dimension ref="A1:J73"/>
  <sheetViews>
    <sheetView showGridLines="0" tabSelected="1" workbookViewId="0">
      <selection activeCell="D71" sqref="D71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ht="3.75" customHeight="1" x14ac:dyDescent="0.25">
      <c r="A10" s="13"/>
      <c r="B10" s="13"/>
      <c r="C10" s="13"/>
      <c r="D10" s="13"/>
      <c r="E10" s="13"/>
      <c r="F10" s="13"/>
      <c r="G10"/>
    </row>
    <row r="11" spans="1:10" s="16" customFormat="1" ht="12.75" x14ac:dyDescent="0.25">
      <c r="A11" s="14" t="s">
        <v>16</v>
      </c>
      <c r="B11" s="15">
        <f>SUM(B13,B47,B50,B53)</f>
        <v>81941316438</v>
      </c>
      <c r="C11" s="15">
        <f>SUM(C13,C47,C50,C53)</f>
        <v>4528239143</v>
      </c>
      <c r="D11" s="15">
        <f>SUM(D13,D47,D50,D53)</f>
        <v>86469555581</v>
      </c>
      <c r="E11" s="15">
        <f>SUM(E13,E47,E50,E53)</f>
        <v>79222987366</v>
      </c>
      <c r="F11" s="15">
        <f>SUM(F13,F47,F50,F53)</f>
        <v>78163436191</v>
      </c>
      <c r="G11" s="15">
        <f>D11-E11</f>
        <v>7246568215</v>
      </c>
      <c r="I11" s="17"/>
    </row>
    <row r="12" spans="1:10" s="2" customFormat="1" ht="3" customHeight="1" x14ac:dyDescent="0.2">
      <c r="G12" s="18"/>
    </row>
    <row r="13" spans="1:10" s="22" customFormat="1" ht="15.95" customHeight="1" x14ac:dyDescent="0.2">
      <c r="A13" s="19" t="s">
        <v>17</v>
      </c>
      <c r="B13" s="20">
        <f>SUM(B14:B24,B27:B46)</f>
        <v>76846271280</v>
      </c>
      <c r="C13" s="20">
        <f>SUM(C14:C24,C27:C46)</f>
        <v>3236522360</v>
      </c>
      <c r="D13" s="20">
        <f>SUM(D14:D24,D27:D46)</f>
        <v>80082793640</v>
      </c>
      <c r="E13" s="20">
        <f>SUM(E14:E24,E27:E46)</f>
        <v>72912607139</v>
      </c>
      <c r="F13" s="20">
        <f>SUM(F14:F24,F27:F46)</f>
        <v>71981230403</v>
      </c>
      <c r="G13" s="21">
        <f>D13-E13</f>
        <v>7170186501</v>
      </c>
      <c r="I13" s="18"/>
      <c r="J13" s="18"/>
    </row>
    <row r="14" spans="1:10" s="2" customFormat="1" ht="12.75" x14ac:dyDescent="0.2">
      <c r="A14" s="23" t="s">
        <v>18</v>
      </c>
      <c r="B14" s="24">
        <v>33560540</v>
      </c>
      <c r="C14" s="25">
        <v>-173378</v>
      </c>
      <c r="D14" s="24">
        <f>B14+C14</f>
        <v>33387162</v>
      </c>
      <c r="E14" s="24">
        <v>29937781</v>
      </c>
      <c r="F14" s="24">
        <v>28883249</v>
      </c>
      <c r="G14" s="26">
        <f t="shared" ref="G14:G57" si="0">D14-E14</f>
        <v>3449381</v>
      </c>
    </row>
    <row r="15" spans="1:10" s="2" customFormat="1" ht="12.75" x14ac:dyDescent="0.2">
      <c r="A15" s="23" t="s">
        <v>19</v>
      </c>
      <c r="B15" s="24">
        <v>398279604</v>
      </c>
      <c r="C15" s="25">
        <v>85428613</v>
      </c>
      <c r="D15" s="24">
        <f t="shared" ref="D15:D46" si="1">B15+C15</f>
        <v>483708217</v>
      </c>
      <c r="E15" s="24">
        <v>475818505</v>
      </c>
      <c r="F15" s="27">
        <v>472251208</v>
      </c>
      <c r="G15" s="26">
        <f t="shared" si="0"/>
        <v>7889712</v>
      </c>
    </row>
    <row r="16" spans="1:10" s="2" customFormat="1" ht="12.75" x14ac:dyDescent="0.2">
      <c r="A16" s="23" t="s">
        <v>20</v>
      </c>
      <c r="B16" s="24">
        <v>2610346</v>
      </c>
      <c r="C16" s="25">
        <v>16546361</v>
      </c>
      <c r="D16" s="24">
        <f>B16+C16</f>
        <v>19156707</v>
      </c>
      <c r="E16" s="24">
        <v>17743657</v>
      </c>
      <c r="F16" s="25">
        <v>11544710</v>
      </c>
      <c r="G16" s="26">
        <f>D16-E16</f>
        <v>1413050</v>
      </c>
    </row>
    <row r="17" spans="1:7" s="2" customFormat="1" ht="12.75" x14ac:dyDescent="0.2">
      <c r="A17" s="23" t="s">
        <v>21</v>
      </c>
      <c r="B17" s="24">
        <v>1452166174</v>
      </c>
      <c r="C17" s="25">
        <v>120972192</v>
      </c>
      <c r="D17" s="24">
        <f t="shared" si="1"/>
        <v>1573138366</v>
      </c>
      <c r="E17" s="24">
        <v>1483391824</v>
      </c>
      <c r="F17" s="27">
        <v>1449428725</v>
      </c>
      <c r="G17" s="26">
        <f t="shared" si="0"/>
        <v>89746542</v>
      </c>
    </row>
    <row r="18" spans="1:7" s="2" customFormat="1" ht="12.75" x14ac:dyDescent="0.2">
      <c r="A18" s="23" t="s">
        <v>22</v>
      </c>
      <c r="B18" s="24">
        <v>30437450</v>
      </c>
      <c r="C18" s="25">
        <v>2433510</v>
      </c>
      <c r="D18" s="24">
        <f t="shared" si="1"/>
        <v>32870960</v>
      </c>
      <c r="E18" s="24">
        <v>32677108</v>
      </c>
      <c r="F18" s="27">
        <v>31915120</v>
      </c>
      <c r="G18" s="26">
        <f t="shared" si="0"/>
        <v>193852</v>
      </c>
    </row>
    <row r="19" spans="1:7" s="2" customFormat="1" ht="12.75" x14ac:dyDescent="0.2">
      <c r="A19" s="23" t="s">
        <v>23</v>
      </c>
      <c r="B19" s="24">
        <v>77248128</v>
      </c>
      <c r="C19" s="25">
        <v>211278118</v>
      </c>
      <c r="D19" s="24">
        <f t="shared" si="1"/>
        <v>288526246</v>
      </c>
      <c r="E19" s="24">
        <v>285457419</v>
      </c>
      <c r="F19" s="27">
        <v>285026190</v>
      </c>
      <c r="G19" s="26">
        <f t="shared" si="0"/>
        <v>3068827</v>
      </c>
    </row>
    <row r="20" spans="1:7" s="2" customFormat="1" ht="12.75" x14ac:dyDescent="0.2">
      <c r="A20" s="23" t="s">
        <v>24</v>
      </c>
      <c r="B20" s="24">
        <v>11159503</v>
      </c>
      <c r="C20" s="25">
        <v>665285</v>
      </c>
      <c r="D20" s="24">
        <f t="shared" si="1"/>
        <v>11824788</v>
      </c>
      <c r="E20" s="24">
        <v>11730191</v>
      </c>
      <c r="F20" s="27">
        <v>11652286</v>
      </c>
      <c r="G20" s="26">
        <f t="shared" si="0"/>
        <v>94597</v>
      </c>
    </row>
    <row r="21" spans="1:7" s="2" customFormat="1" ht="12.75" x14ac:dyDescent="0.2">
      <c r="A21" s="23" t="s">
        <v>25</v>
      </c>
      <c r="B21" s="24">
        <v>21980106</v>
      </c>
      <c r="C21" s="25">
        <v>1592623</v>
      </c>
      <c r="D21" s="24">
        <f t="shared" si="1"/>
        <v>23572729</v>
      </c>
      <c r="E21" s="24">
        <v>23314171</v>
      </c>
      <c r="F21" s="25">
        <v>23186032</v>
      </c>
      <c r="G21" s="26">
        <f t="shared" si="0"/>
        <v>258558</v>
      </c>
    </row>
    <row r="22" spans="1:7" s="2" customFormat="1" ht="25.5" x14ac:dyDescent="0.2">
      <c r="A22" s="23" t="s">
        <v>26</v>
      </c>
      <c r="B22" s="24">
        <v>6460997</v>
      </c>
      <c r="C22" s="25">
        <v>241207</v>
      </c>
      <c r="D22" s="24">
        <f t="shared" si="1"/>
        <v>6702204</v>
      </c>
      <c r="E22" s="24">
        <v>6696995</v>
      </c>
      <c r="F22" s="25">
        <v>6659557</v>
      </c>
      <c r="G22" s="26">
        <f t="shared" si="0"/>
        <v>5209</v>
      </c>
    </row>
    <row r="23" spans="1:7" s="2" customFormat="1" ht="12.75" x14ac:dyDescent="0.2">
      <c r="A23" s="23" t="s">
        <v>27</v>
      </c>
      <c r="B23" s="24">
        <v>5585724</v>
      </c>
      <c r="C23" s="25">
        <v>362242</v>
      </c>
      <c r="D23" s="24">
        <f t="shared" si="1"/>
        <v>5947966</v>
      </c>
      <c r="E23" s="24">
        <v>5936503</v>
      </c>
      <c r="F23" s="25">
        <v>5899717</v>
      </c>
      <c r="G23" s="26">
        <f t="shared" si="0"/>
        <v>11463</v>
      </c>
    </row>
    <row r="24" spans="1:7" s="28" customFormat="1" ht="12.75" x14ac:dyDescent="0.2">
      <c r="A24" s="23" t="s">
        <v>28</v>
      </c>
      <c r="B24" s="24">
        <f t="shared" ref="B24:F24" si="2">SUM(B25:B26)</f>
        <v>30757528394</v>
      </c>
      <c r="C24" s="24">
        <f t="shared" si="2"/>
        <v>2255492512</v>
      </c>
      <c r="D24" s="24">
        <f t="shared" si="2"/>
        <v>33013020906</v>
      </c>
      <c r="E24" s="24">
        <f t="shared" si="2"/>
        <v>32515650246</v>
      </c>
      <c r="F24" s="24">
        <f t="shared" si="2"/>
        <v>32050053223</v>
      </c>
      <c r="G24" s="26">
        <f t="shared" si="0"/>
        <v>497370660</v>
      </c>
    </row>
    <row r="25" spans="1:7" s="28" customFormat="1" ht="12" x14ac:dyDescent="0.2">
      <c r="A25" s="29" t="s">
        <v>29</v>
      </c>
      <c r="B25" s="30">
        <v>11869938320</v>
      </c>
      <c r="C25" s="31">
        <v>1281102121</v>
      </c>
      <c r="D25" s="32">
        <f t="shared" si="1"/>
        <v>13151040441</v>
      </c>
      <c r="E25" s="30">
        <v>12916661977</v>
      </c>
      <c r="F25" s="33">
        <v>12620976617</v>
      </c>
      <c r="G25" s="34">
        <f t="shared" si="0"/>
        <v>234378464</v>
      </c>
    </row>
    <row r="26" spans="1:7" s="28" customFormat="1" ht="12" x14ac:dyDescent="0.2">
      <c r="A26" s="29" t="s">
        <v>30</v>
      </c>
      <c r="B26" s="30">
        <v>18887590074</v>
      </c>
      <c r="C26" s="31">
        <v>974390391</v>
      </c>
      <c r="D26" s="32">
        <f t="shared" si="1"/>
        <v>19861980465</v>
      </c>
      <c r="E26" s="30">
        <v>19598988269</v>
      </c>
      <c r="F26" s="33">
        <v>19429076606</v>
      </c>
      <c r="G26" s="34">
        <f t="shared" si="0"/>
        <v>262992196</v>
      </c>
    </row>
    <row r="27" spans="1:7" s="2" customFormat="1" ht="12.75" x14ac:dyDescent="0.2">
      <c r="A27" s="23" t="s">
        <v>31</v>
      </c>
      <c r="B27" s="24">
        <v>2734972047</v>
      </c>
      <c r="C27" s="25">
        <v>415528499</v>
      </c>
      <c r="D27" s="24">
        <f t="shared" si="1"/>
        <v>3150500546</v>
      </c>
      <c r="E27" s="24">
        <v>3026410981</v>
      </c>
      <c r="F27" s="27">
        <v>3005503988</v>
      </c>
      <c r="G27" s="26">
        <f t="shared" si="0"/>
        <v>124089565</v>
      </c>
    </row>
    <row r="28" spans="1:7" s="2" customFormat="1" ht="12.75" x14ac:dyDescent="0.2">
      <c r="A28" s="23" t="s">
        <v>32</v>
      </c>
      <c r="B28" s="24">
        <v>29262006</v>
      </c>
      <c r="C28" s="25">
        <v>43082379</v>
      </c>
      <c r="D28" s="24">
        <f t="shared" si="1"/>
        <v>72344385</v>
      </c>
      <c r="E28" s="24">
        <v>71597769</v>
      </c>
      <c r="F28" s="27">
        <v>66916475</v>
      </c>
      <c r="G28" s="26">
        <f t="shared" si="0"/>
        <v>746616</v>
      </c>
    </row>
    <row r="29" spans="1:7" s="2" customFormat="1" ht="12.75" x14ac:dyDescent="0.2">
      <c r="A29" s="23" t="s">
        <v>33</v>
      </c>
      <c r="B29" s="24">
        <v>45712138</v>
      </c>
      <c r="C29" s="25">
        <v>127231503</v>
      </c>
      <c r="D29" s="24">
        <f t="shared" si="1"/>
        <v>172943641</v>
      </c>
      <c r="E29" s="24">
        <v>172175912</v>
      </c>
      <c r="F29" s="27">
        <v>171849437</v>
      </c>
      <c r="G29" s="26">
        <f t="shared" si="0"/>
        <v>767729</v>
      </c>
    </row>
    <row r="30" spans="1:7" s="2" customFormat="1" ht="12.75" x14ac:dyDescent="0.2">
      <c r="A30" s="23" t="s">
        <v>34</v>
      </c>
      <c r="B30" s="24">
        <v>175974484</v>
      </c>
      <c r="C30" s="25">
        <v>16036124</v>
      </c>
      <c r="D30" s="24">
        <f t="shared" si="1"/>
        <v>192010608</v>
      </c>
      <c r="E30" s="24">
        <v>178559764</v>
      </c>
      <c r="F30" s="27">
        <v>177147454</v>
      </c>
      <c r="G30" s="26">
        <f t="shared" si="0"/>
        <v>13450844</v>
      </c>
    </row>
    <row r="31" spans="1:7" s="2" customFormat="1" ht="12.75" x14ac:dyDescent="0.2">
      <c r="A31" s="23" t="s">
        <v>35</v>
      </c>
      <c r="B31" s="24">
        <v>2034061103</v>
      </c>
      <c r="C31" s="25">
        <v>144847389</v>
      </c>
      <c r="D31" s="24">
        <f t="shared" si="1"/>
        <v>2178908492</v>
      </c>
      <c r="E31" s="25">
        <v>2163332305</v>
      </c>
      <c r="F31" s="25">
        <v>1799747104</v>
      </c>
      <c r="G31" s="26">
        <f t="shared" si="0"/>
        <v>15576187</v>
      </c>
    </row>
    <row r="32" spans="1:7" s="2" customFormat="1" ht="12.75" x14ac:dyDescent="0.2">
      <c r="A32" s="23" t="s">
        <v>36</v>
      </c>
      <c r="B32" s="24">
        <v>130995227</v>
      </c>
      <c r="C32" s="25">
        <v>32167811</v>
      </c>
      <c r="D32" s="24">
        <f t="shared" si="1"/>
        <v>163163038</v>
      </c>
      <c r="E32" s="24">
        <v>161322701</v>
      </c>
      <c r="F32" s="27">
        <v>140821428</v>
      </c>
      <c r="G32" s="26">
        <f t="shared" si="0"/>
        <v>1840337</v>
      </c>
    </row>
    <row r="33" spans="1:9" s="2" customFormat="1" ht="12.75" x14ac:dyDescent="0.2">
      <c r="A33" s="23" t="s">
        <v>37</v>
      </c>
      <c r="B33" s="24">
        <v>108856766</v>
      </c>
      <c r="C33" s="35">
        <v>48435676</v>
      </c>
      <c r="D33" s="24">
        <f>B33+C33</f>
        <v>157292442</v>
      </c>
      <c r="E33" s="36">
        <v>152226208.00000006</v>
      </c>
      <c r="F33" s="35">
        <v>151342610</v>
      </c>
      <c r="G33" s="26">
        <f>D33-E33</f>
        <v>5066233.9999999404</v>
      </c>
    </row>
    <row r="34" spans="1:9" s="2" customFormat="1" ht="25.5" x14ac:dyDescent="0.2">
      <c r="A34" s="23" t="s">
        <v>38</v>
      </c>
      <c r="B34" s="24">
        <v>41449923</v>
      </c>
      <c r="C34" s="35">
        <v>1558703</v>
      </c>
      <c r="D34" s="24">
        <f>B34+C34</f>
        <v>43008626</v>
      </c>
      <c r="E34" s="36">
        <v>42971533</v>
      </c>
      <c r="F34" s="35">
        <v>42057569</v>
      </c>
      <c r="G34" s="26">
        <f>D34-E34</f>
        <v>37093</v>
      </c>
    </row>
    <row r="35" spans="1:9" s="2" customFormat="1" ht="12.75" x14ac:dyDescent="0.2">
      <c r="A35" s="23" t="s">
        <v>39</v>
      </c>
      <c r="B35" s="24">
        <v>63732778</v>
      </c>
      <c r="C35" s="35">
        <v>44503616</v>
      </c>
      <c r="D35" s="24">
        <f>B35+C35</f>
        <v>108236394</v>
      </c>
      <c r="E35" s="36">
        <v>105071307</v>
      </c>
      <c r="F35" s="35">
        <v>104566120</v>
      </c>
      <c r="G35" s="26">
        <f>D35-E35</f>
        <v>3165087</v>
      </c>
    </row>
    <row r="36" spans="1:9" s="2" customFormat="1" ht="12.75" x14ac:dyDescent="0.2">
      <c r="A36" s="23" t="s">
        <v>40</v>
      </c>
      <c r="B36" s="24">
        <v>101526094</v>
      </c>
      <c r="C36" s="35">
        <v>48513154</v>
      </c>
      <c r="D36" s="24">
        <f>B36+C36</f>
        <v>150039248</v>
      </c>
      <c r="E36" s="36">
        <v>141316682</v>
      </c>
      <c r="F36" s="36">
        <v>141023618</v>
      </c>
      <c r="G36" s="26">
        <f>D36-E36</f>
        <v>8722566</v>
      </c>
    </row>
    <row r="37" spans="1:9" s="2" customFormat="1" ht="12.75" x14ac:dyDescent="0.2">
      <c r="A37" s="23" t="s">
        <v>41</v>
      </c>
      <c r="B37" s="24">
        <v>231549655</v>
      </c>
      <c r="C37" s="35">
        <v>110003533</v>
      </c>
      <c r="D37" s="24">
        <f>B37+C37</f>
        <v>341553188</v>
      </c>
      <c r="E37" s="36">
        <v>337767726</v>
      </c>
      <c r="F37" s="36">
        <v>336732642</v>
      </c>
      <c r="G37" s="26">
        <f>D37-E37</f>
        <v>3785462</v>
      </c>
    </row>
    <row r="38" spans="1:9" s="2" customFormat="1" ht="12.75" x14ac:dyDescent="0.2">
      <c r="A38" s="23" t="s">
        <v>42</v>
      </c>
      <c r="B38" s="24">
        <v>104919467</v>
      </c>
      <c r="C38" s="25">
        <v>53452550</v>
      </c>
      <c r="D38" s="24">
        <f t="shared" si="1"/>
        <v>158372017</v>
      </c>
      <c r="E38" s="24">
        <v>149633400</v>
      </c>
      <c r="F38" s="27">
        <v>148769534</v>
      </c>
      <c r="G38" s="26">
        <f t="shared" si="0"/>
        <v>8738617</v>
      </c>
    </row>
    <row r="39" spans="1:9" s="2" customFormat="1" ht="12.75" x14ac:dyDescent="0.2">
      <c r="A39" s="23" t="s">
        <v>43</v>
      </c>
      <c r="B39" s="24">
        <v>6216144</v>
      </c>
      <c r="C39" s="35">
        <v>61987</v>
      </c>
      <c r="D39" s="24">
        <f t="shared" si="1"/>
        <v>6278131</v>
      </c>
      <c r="E39" s="36">
        <v>6185238</v>
      </c>
      <c r="F39" s="37">
        <v>6150931</v>
      </c>
      <c r="G39" s="26">
        <f t="shared" si="0"/>
        <v>92893</v>
      </c>
    </row>
    <row r="40" spans="1:9" s="2" customFormat="1" ht="12.75" x14ac:dyDescent="0.2">
      <c r="A40" s="23" t="s">
        <v>44</v>
      </c>
      <c r="B40" s="24">
        <v>24828737</v>
      </c>
      <c r="C40" s="35">
        <v>1122222</v>
      </c>
      <c r="D40" s="24">
        <f>B40+C40</f>
        <v>25950959</v>
      </c>
      <c r="E40" s="36">
        <v>25069165</v>
      </c>
      <c r="F40" s="37">
        <v>24862890</v>
      </c>
      <c r="G40" s="26">
        <f>D40-E40</f>
        <v>881794</v>
      </c>
    </row>
    <row r="41" spans="1:9" s="2" customFormat="1" ht="12.75" x14ac:dyDescent="0.2">
      <c r="A41" s="23" t="s">
        <v>45</v>
      </c>
      <c r="B41" s="24">
        <v>1617902903</v>
      </c>
      <c r="C41" s="35">
        <v>-44523438</v>
      </c>
      <c r="D41" s="24">
        <f t="shared" si="1"/>
        <v>1573379465</v>
      </c>
      <c r="E41" s="36">
        <v>1573379465</v>
      </c>
      <c r="F41" s="37">
        <v>1573099552</v>
      </c>
      <c r="G41" s="26">
        <f t="shared" si="0"/>
        <v>0</v>
      </c>
    </row>
    <row r="42" spans="1:9" s="2" customFormat="1" ht="12.75" x14ac:dyDescent="0.2">
      <c r="A42" s="23" t="s">
        <v>46</v>
      </c>
      <c r="B42" s="24">
        <v>2551372</v>
      </c>
      <c r="C42" s="35">
        <v>-437392</v>
      </c>
      <c r="D42" s="24">
        <f t="shared" si="1"/>
        <v>2113980</v>
      </c>
      <c r="E42" s="24">
        <v>2113980</v>
      </c>
      <c r="F42" s="24">
        <v>2113980</v>
      </c>
      <c r="G42" s="26">
        <f t="shared" si="0"/>
        <v>0</v>
      </c>
    </row>
    <row r="43" spans="1:9" s="2" customFormat="1" ht="12.75" x14ac:dyDescent="0.2">
      <c r="A43" s="23" t="s">
        <v>47</v>
      </c>
      <c r="B43" s="24">
        <v>1390484409</v>
      </c>
      <c r="C43" s="35">
        <v>269400566</v>
      </c>
      <c r="D43" s="24">
        <f t="shared" si="1"/>
        <v>1659884975</v>
      </c>
      <c r="E43" s="36">
        <v>1659884975</v>
      </c>
      <c r="F43" s="36">
        <v>1659884975</v>
      </c>
      <c r="G43" s="26">
        <f t="shared" si="0"/>
        <v>0</v>
      </c>
    </row>
    <row r="44" spans="1:9" s="2" customFormat="1" ht="12.75" x14ac:dyDescent="0.2">
      <c r="A44" s="23" t="s">
        <v>48</v>
      </c>
      <c r="B44" s="24">
        <v>7623051212</v>
      </c>
      <c r="C44" s="35">
        <v>-1243327586</v>
      </c>
      <c r="D44" s="24">
        <f t="shared" si="1"/>
        <v>6379723626</v>
      </c>
      <c r="E44" s="36">
        <v>0</v>
      </c>
      <c r="F44" s="36">
        <v>0</v>
      </c>
      <c r="G44" s="26">
        <f t="shared" si="0"/>
        <v>6379723626</v>
      </c>
    </row>
    <row r="45" spans="1:9" s="2" customFormat="1" ht="12.75" x14ac:dyDescent="0.2">
      <c r="A45" s="23" t="s">
        <v>49</v>
      </c>
      <c r="B45" s="24">
        <v>1350095483</v>
      </c>
      <c r="C45" s="35">
        <v>286750346</v>
      </c>
      <c r="D45" s="24">
        <f t="shared" si="1"/>
        <v>1636845829</v>
      </c>
      <c r="E45" s="36">
        <v>1636845829</v>
      </c>
      <c r="F45" s="37">
        <v>1636845829</v>
      </c>
      <c r="G45" s="26">
        <f t="shared" si="0"/>
        <v>0</v>
      </c>
    </row>
    <row r="46" spans="1:9" s="2" customFormat="1" ht="12.75" x14ac:dyDescent="0.2">
      <c r="A46" s="23" t="s">
        <v>50</v>
      </c>
      <c r="B46" s="24">
        <v>26231112366</v>
      </c>
      <c r="C46" s="35">
        <v>187275433</v>
      </c>
      <c r="D46" s="24">
        <f t="shared" si="1"/>
        <v>26418387799</v>
      </c>
      <c r="E46" s="36">
        <v>26418387799</v>
      </c>
      <c r="F46" s="37">
        <v>26415294250</v>
      </c>
      <c r="G46" s="26">
        <f t="shared" si="0"/>
        <v>0</v>
      </c>
    </row>
    <row r="47" spans="1:9" s="22" customFormat="1" ht="15.95" customHeight="1" x14ac:dyDescent="0.2">
      <c r="A47" s="19" t="s">
        <v>51</v>
      </c>
      <c r="B47" s="20">
        <f>SUM(B48:B49)</f>
        <v>502648858</v>
      </c>
      <c r="C47" s="20">
        <f>SUM(C48:C49)</f>
        <v>33761732</v>
      </c>
      <c r="D47" s="20">
        <f t="shared" ref="D47:F47" si="3">SUM(D48:D49)</f>
        <v>536410590</v>
      </c>
      <c r="E47" s="20">
        <f t="shared" si="3"/>
        <v>529882523</v>
      </c>
      <c r="F47" s="20">
        <f t="shared" si="3"/>
        <v>514543925</v>
      </c>
      <c r="G47" s="21">
        <f>D47-E47</f>
        <v>6528067</v>
      </c>
      <c r="I47" s="18"/>
    </row>
    <row r="48" spans="1:9" s="22" customFormat="1" ht="12.75" x14ac:dyDescent="0.2">
      <c r="A48" s="23" t="s">
        <v>52</v>
      </c>
      <c r="B48" s="24">
        <v>281606105</v>
      </c>
      <c r="C48" s="25">
        <v>12931812</v>
      </c>
      <c r="D48" s="24">
        <f t="shared" ref="D48:D49" si="4">B48+C48</f>
        <v>294537917</v>
      </c>
      <c r="E48" s="38">
        <v>292078871</v>
      </c>
      <c r="F48" s="27">
        <v>283976938</v>
      </c>
      <c r="G48" s="26">
        <f t="shared" si="0"/>
        <v>2459046</v>
      </c>
    </row>
    <row r="49" spans="1:9" s="22" customFormat="1" ht="12.75" x14ac:dyDescent="0.2">
      <c r="A49" s="23" t="s">
        <v>53</v>
      </c>
      <c r="B49" s="24">
        <v>221042753</v>
      </c>
      <c r="C49" s="25">
        <v>20829920</v>
      </c>
      <c r="D49" s="24">
        <f t="shared" si="4"/>
        <v>241872673</v>
      </c>
      <c r="E49" s="38">
        <v>237803652</v>
      </c>
      <c r="F49" s="27">
        <v>230566987</v>
      </c>
      <c r="G49" s="26">
        <f t="shared" si="0"/>
        <v>4069021</v>
      </c>
    </row>
    <row r="50" spans="1:9" s="22" customFormat="1" ht="15.95" customHeight="1" x14ac:dyDescent="0.2">
      <c r="A50" s="19" t="s">
        <v>54</v>
      </c>
      <c r="B50" s="20">
        <f>SUM(B51:B52)</f>
        <v>1171970145</v>
      </c>
      <c r="C50" s="20">
        <f>SUM(C51:C52)</f>
        <v>44135825</v>
      </c>
      <c r="D50" s="20">
        <f>SUM(D51:D52)</f>
        <v>1216105970</v>
      </c>
      <c r="E50" s="20">
        <f>SUM(E51:E52)</f>
        <v>1215301678</v>
      </c>
      <c r="F50" s="20">
        <f>SUM(F51:F52)</f>
        <v>1155941827</v>
      </c>
      <c r="G50" s="21">
        <f>D50-E50</f>
        <v>804292</v>
      </c>
      <c r="I50" s="18"/>
    </row>
    <row r="51" spans="1:9" s="22" customFormat="1" ht="12.75" x14ac:dyDescent="0.2">
      <c r="A51" s="23" t="s">
        <v>55</v>
      </c>
      <c r="B51" s="24">
        <v>1123972764</v>
      </c>
      <c r="C51" s="25">
        <v>39457530</v>
      </c>
      <c r="D51" s="24">
        <f t="shared" ref="D51:D59" si="5">B51+C51</f>
        <v>1163430294</v>
      </c>
      <c r="E51" s="38">
        <v>1162753726</v>
      </c>
      <c r="F51" s="27">
        <v>1110214762</v>
      </c>
      <c r="G51" s="26">
        <f t="shared" si="0"/>
        <v>676568</v>
      </c>
    </row>
    <row r="52" spans="1:9" s="22" customFormat="1" ht="12.75" x14ac:dyDescent="0.2">
      <c r="A52" s="23" t="s">
        <v>56</v>
      </c>
      <c r="B52" s="24">
        <v>47997381</v>
      </c>
      <c r="C52" s="25">
        <v>4678295</v>
      </c>
      <c r="D52" s="24">
        <f t="shared" si="5"/>
        <v>52675676</v>
      </c>
      <c r="E52" s="38">
        <v>52547952</v>
      </c>
      <c r="F52" s="27">
        <v>45727065</v>
      </c>
      <c r="G52" s="26">
        <f t="shared" si="0"/>
        <v>127724</v>
      </c>
    </row>
    <row r="53" spans="1:9" s="22" customFormat="1" ht="15.95" customHeight="1" x14ac:dyDescent="0.2">
      <c r="A53" s="19" t="s">
        <v>57</v>
      </c>
      <c r="B53" s="20">
        <f>SUM(B54:B59)</f>
        <v>3420426155</v>
      </c>
      <c r="C53" s="20">
        <f>SUM(C54:C59)</f>
        <v>1213819226</v>
      </c>
      <c r="D53" s="20">
        <f>SUM(D54:D59)</f>
        <v>4634245381</v>
      </c>
      <c r="E53" s="20">
        <f>SUM(E54:E59)</f>
        <v>4565196026</v>
      </c>
      <c r="F53" s="20">
        <f>SUM(F54:F59)</f>
        <v>4511720036</v>
      </c>
      <c r="G53" s="21">
        <f>D53-E53</f>
        <v>69049355</v>
      </c>
      <c r="I53" s="18"/>
    </row>
    <row r="54" spans="1:9" s="2" customFormat="1" ht="12.75" x14ac:dyDescent="0.2">
      <c r="A54" s="23" t="s">
        <v>58</v>
      </c>
      <c r="B54" s="24">
        <v>293253262</v>
      </c>
      <c r="C54" s="25">
        <v>76506292</v>
      </c>
      <c r="D54" s="24">
        <f t="shared" si="5"/>
        <v>369759554</v>
      </c>
      <c r="E54" s="24">
        <v>361134460</v>
      </c>
      <c r="F54" s="27">
        <v>355321903</v>
      </c>
      <c r="G54" s="26">
        <f t="shared" si="0"/>
        <v>8625094</v>
      </c>
    </row>
    <row r="55" spans="1:9" s="22" customFormat="1" ht="12.75" x14ac:dyDescent="0.2">
      <c r="A55" s="23" t="s">
        <v>59</v>
      </c>
      <c r="B55" s="24">
        <v>51018462</v>
      </c>
      <c r="C55" s="25">
        <v>8656283</v>
      </c>
      <c r="D55" s="24">
        <f t="shared" si="5"/>
        <v>59674745</v>
      </c>
      <c r="E55" s="24">
        <v>58721918</v>
      </c>
      <c r="F55" s="27">
        <v>56695382</v>
      </c>
      <c r="G55" s="26">
        <f t="shared" si="0"/>
        <v>952827</v>
      </c>
    </row>
    <row r="56" spans="1:9" s="2" customFormat="1" ht="12.75" x14ac:dyDescent="0.2">
      <c r="A56" s="23" t="s">
        <v>60</v>
      </c>
      <c r="B56" s="24">
        <v>1339438033</v>
      </c>
      <c r="C56" s="25">
        <v>140229432</v>
      </c>
      <c r="D56" s="24">
        <f t="shared" si="5"/>
        <v>1479667465</v>
      </c>
      <c r="E56" s="24">
        <v>1433470989</v>
      </c>
      <c r="F56" s="27">
        <v>1397743901</v>
      </c>
      <c r="G56" s="26">
        <f t="shared" si="0"/>
        <v>46196476</v>
      </c>
    </row>
    <row r="57" spans="1:9" s="2" customFormat="1" ht="12.75" x14ac:dyDescent="0.2">
      <c r="A57" s="23" t="s">
        <v>61</v>
      </c>
      <c r="B57" s="24">
        <v>34634747</v>
      </c>
      <c r="C57" s="25">
        <v>17207720</v>
      </c>
      <c r="D57" s="24">
        <f t="shared" si="5"/>
        <v>51842467</v>
      </c>
      <c r="E57" s="24">
        <v>49839753</v>
      </c>
      <c r="F57" s="27">
        <v>47564253</v>
      </c>
      <c r="G57" s="26">
        <f t="shared" si="0"/>
        <v>2002714</v>
      </c>
    </row>
    <row r="58" spans="1:9" s="2" customFormat="1" ht="25.5" x14ac:dyDescent="0.2">
      <c r="A58" s="23" t="s">
        <v>62</v>
      </c>
      <c r="B58" s="24">
        <v>9672026</v>
      </c>
      <c r="C58" s="25">
        <v>3862379</v>
      </c>
      <c r="D58" s="24">
        <f t="shared" si="5"/>
        <v>13534405</v>
      </c>
      <c r="E58" s="24">
        <v>13261688</v>
      </c>
      <c r="F58" s="24">
        <v>12767797</v>
      </c>
      <c r="G58" s="26">
        <f>D58-E58</f>
        <v>272717</v>
      </c>
    </row>
    <row r="59" spans="1:9" s="2" customFormat="1" ht="12.75" x14ac:dyDescent="0.2">
      <c r="A59" s="39" t="s">
        <v>63</v>
      </c>
      <c r="B59" s="40">
        <v>1692409625</v>
      </c>
      <c r="C59" s="41">
        <v>967357120</v>
      </c>
      <c r="D59" s="40">
        <f t="shared" si="5"/>
        <v>2659766745</v>
      </c>
      <c r="E59" s="40">
        <v>2648767218</v>
      </c>
      <c r="F59" s="42">
        <v>2641626800</v>
      </c>
      <c r="G59" s="43">
        <f t="shared" ref="G59" si="6">D59-E59</f>
        <v>10999527</v>
      </c>
    </row>
    <row r="60" spans="1:9" s="2" customFormat="1" ht="12.75" x14ac:dyDescent="0.2">
      <c r="A60" s="44" t="s">
        <v>64</v>
      </c>
      <c r="B60" s="45"/>
    </row>
    <row r="62" spans="1:9" x14ac:dyDescent="0.25">
      <c r="B62" s="18"/>
      <c r="C62" s="18"/>
      <c r="D62" s="18"/>
      <c r="E62" s="18"/>
      <c r="F62" s="18"/>
    </row>
    <row r="63" spans="1:9" x14ac:dyDescent="0.25">
      <c r="B63" s="18"/>
      <c r="C63" s="18"/>
      <c r="D63" s="18"/>
      <c r="E63" s="18"/>
      <c r="F63" s="18"/>
    </row>
    <row r="64" spans="1:9" x14ac:dyDescent="0.25">
      <c r="B64" s="18"/>
      <c r="C64" s="18"/>
      <c r="D64" s="18"/>
      <c r="E64" s="18"/>
      <c r="F64" s="18"/>
    </row>
    <row r="65" spans="1:7" s="49" customFormat="1" x14ac:dyDescent="0.25">
      <c r="A65" s="46"/>
      <c r="B65" s="47"/>
      <c r="C65" s="47"/>
      <c r="D65" s="47"/>
      <c r="E65" s="47"/>
      <c r="F65" s="47"/>
      <c r="G65" s="48"/>
    </row>
    <row r="66" spans="1:7" s="50" customFormat="1" x14ac:dyDescent="0.25">
      <c r="A66" s="22"/>
      <c r="B66" s="18"/>
      <c r="C66" s="18"/>
      <c r="D66" s="18"/>
      <c r="E66" s="18"/>
      <c r="F66" s="18"/>
      <c r="G66" s="18"/>
    </row>
    <row r="67" spans="1:7" x14ac:dyDescent="0.25">
      <c r="A67" s="51"/>
      <c r="B67" s="52"/>
      <c r="C67" s="52"/>
      <c r="D67" s="52"/>
      <c r="E67" s="52"/>
      <c r="F67" s="52"/>
      <c r="G67" s="52"/>
    </row>
    <row r="68" spans="1:7" x14ac:dyDescent="0.25">
      <c r="A68" s="51"/>
      <c r="B68" s="52"/>
      <c r="C68" s="52"/>
      <c r="D68" s="52"/>
      <c r="E68" s="52"/>
      <c r="F68" s="52"/>
      <c r="G68" s="52"/>
    </row>
    <row r="69" spans="1:7" x14ac:dyDescent="0.25">
      <c r="A69" s="51"/>
      <c r="B69" s="52"/>
      <c r="C69" s="52"/>
      <c r="D69" s="52"/>
      <c r="E69" s="52"/>
      <c r="F69" s="52"/>
      <c r="G69" s="52"/>
    </row>
    <row r="70" spans="1:7" x14ac:dyDescent="0.25">
      <c r="A70" s="51"/>
      <c r="B70" s="52"/>
      <c r="C70" s="52"/>
      <c r="D70" s="52"/>
      <c r="E70" s="52"/>
      <c r="F70" s="52"/>
      <c r="G70" s="52"/>
    </row>
    <row r="71" spans="1:7" s="50" customFormat="1" x14ac:dyDescent="0.25">
      <c r="A71" s="22"/>
      <c r="B71" s="18"/>
      <c r="C71" s="18"/>
      <c r="D71" s="18"/>
      <c r="E71" s="18"/>
      <c r="F71" s="18"/>
      <c r="G71" s="18"/>
    </row>
    <row r="72" spans="1:7" s="50" customFormat="1" x14ac:dyDescent="0.25">
      <c r="A72" s="22"/>
      <c r="B72" s="18"/>
      <c r="C72" s="18"/>
      <c r="D72" s="18"/>
      <c r="E72" s="18"/>
      <c r="F72" s="18"/>
      <c r="G72" s="18"/>
    </row>
    <row r="73" spans="1:7" s="55" customFormat="1" x14ac:dyDescent="0.25">
      <c r="A73" s="53"/>
      <c r="B73" s="54"/>
      <c r="C73" s="54"/>
      <c r="D73" s="54"/>
      <c r="E73" s="54"/>
      <c r="F73" s="54"/>
      <c r="G73" s="54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2023-03-09T22:28:27Z</dcterms:created>
  <dcterms:modified xsi:type="dcterms:W3CDTF">2023-03-09T22:28:27Z</dcterms:modified>
</cp:coreProperties>
</file>