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BE21F6B-5938-480C-99CE-D182B9F1D749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Entidades I" sheetId="38" r:id="rId1"/>
  </sheets>
  <definedNames>
    <definedName name="_xlnm.Print_Titles" localSheetId="0">'Entidades I'!$3:$9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8" l="1"/>
  <c r="J10" i="38"/>
  <c r="K10" i="38"/>
  <c r="L10" i="38"/>
  <c r="M10" i="38"/>
  <c r="N10" i="38"/>
  <c r="O10" i="38"/>
  <c r="H10" i="38"/>
  <c r="O736" i="38" l="1"/>
  <c r="O735" i="38"/>
  <c r="O734" i="38"/>
  <c r="O733" i="38" s="1"/>
  <c r="N733" i="38"/>
  <c r="M733" i="38"/>
  <c r="L733" i="38"/>
  <c r="K733" i="38"/>
  <c r="J733" i="38"/>
  <c r="I733" i="38"/>
  <c r="H733" i="38"/>
  <c r="O732" i="38"/>
  <c r="O731" i="38"/>
  <c r="O730" i="38"/>
  <c r="O729" i="38"/>
  <c r="O728" i="38"/>
  <c r="O727" i="38"/>
  <c r="O726" i="38"/>
  <c r="O725" i="38"/>
  <c r="O724" i="38"/>
  <c r="O723" i="38"/>
  <c r="O722" i="38"/>
  <c r="O721" i="38"/>
  <c r="O720" i="38"/>
  <c r="O719" i="38"/>
  <c r="O718" i="38"/>
  <c r="O717" i="38"/>
  <c r="O716" i="38"/>
  <c r="N715" i="38"/>
  <c r="M715" i="38"/>
  <c r="L715" i="38"/>
  <c r="K715" i="38"/>
  <c r="J715" i="38"/>
  <c r="I715" i="38"/>
  <c r="H715" i="38"/>
  <c r="O714" i="38"/>
  <c r="O713" i="38"/>
  <c r="O712" i="38"/>
  <c r="O711" i="38"/>
  <c r="O710" i="38"/>
  <c r="O709" i="38"/>
  <c r="O708" i="38"/>
  <c r="O707" i="38"/>
  <c r="O706" i="38"/>
  <c r="O705" i="38"/>
  <c r="N704" i="38"/>
  <c r="M704" i="38"/>
  <c r="L704" i="38"/>
  <c r="K704" i="38"/>
  <c r="J704" i="38"/>
  <c r="I704" i="38"/>
  <c r="H704" i="38"/>
  <c r="O703" i="38"/>
  <c r="O702" i="38"/>
  <c r="O701" i="38"/>
  <c r="O700" i="38"/>
  <c r="O699" i="38"/>
  <c r="N698" i="38"/>
  <c r="M698" i="38"/>
  <c r="L698" i="38"/>
  <c r="K698" i="38"/>
  <c r="J698" i="38"/>
  <c r="I698" i="38"/>
  <c r="H698" i="38"/>
  <c r="O697" i="38"/>
  <c r="O696" i="38"/>
  <c r="O695" i="38"/>
  <c r="O694" i="38"/>
  <c r="O693" i="38"/>
  <c r="O692" i="38"/>
  <c r="O691" i="38"/>
  <c r="O690" i="38"/>
  <c r="O689" i="38"/>
  <c r="O688" i="38"/>
  <c r="O687" i="38"/>
  <c r="O686" i="38"/>
  <c r="O685" i="38"/>
  <c r="O684" i="38"/>
  <c r="O683" i="38"/>
  <c r="O682" i="38"/>
  <c r="O681" i="38"/>
  <c r="O680" i="38"/>
  <c r="O679" i="38"/>
  <c r="O678" i="38"/>
  <c r="O677" i="38"/>
  <c r="O676" i="38"/>
  <c r="O675" i="38"/>
  <c r="O674" i="38"/>
  <c r="O673" i="38"/>
  <c r="O672" i="38"/>
  <c r="O671" i="38"/>
  <c r="O670" i="38"/>
  <c r="O669" i="38"/>
  <c r="O668" i="38"/>
  <c r="O667" i="38"/>
  <c r="O666" i="38"/>
  <c r="O665" i="38"/>
  <c r="O664" i="38"/>
  <c r="O663" i="38"/>
  <c r="O662" i="38"/>
  <c r="O661" i="38"/>
  <c r="O660" i="38"/>
  <c r="O659" i="38"/>
  <c r="O658" i="38"/>
  <c r="O657" i="38"/>
  <c r="O656" i="38"/>
  <c r="O655" i="38"/>
  <c r="O654" i="38"/>
  <c r="O653" i="38"/>
  <c r="O652" i="38"/>
  <c r="O651" i="38"/>
  <c r="O650" i="38"/>
  <c r="O649" i="38"/>
  <c r="O648" i="38"/>
  <c r="O647" i="38"/>
  <c r="O646" i="38"/>
  <c r="O645" i="38"/>
  <c r="O644" i="38"/>
  <c r="O643" i="38"/>
  <c r="O642" i="38"/>
  <c r="O641" i="38"/>
  <c r="O640" i="38"/>
  <c r="O639" i="38"/>
  <c r="O638" i="38"/>
  <c r="O637" i="38"/>
  <c r="O636" i="38"/>
  <c r="O635" i="38"/>
  <c r="O634" i="38"/>
  <c r="O633" i="38"/>
  <c r="O632" i="38"/>
  <c r="O631" i="38"/>
  <c r="O630" i="38"/>
  <c r="O629" i="38"/>
  <c r="O628" i="38"/>
  <c r="O627" i="38"/>
  <c r="O626" i="38"/>
  <c r="O625" i="38"/>
  <c r="O624" i="38"/>
  <c r="O623" i="38"/>
  <c r="O622" i="38"/>
  <c r="O621" i="38"/>
  <c r="O620" i="38"/>
  <c r="O619" i="38"/>
  <c r="O618" i="38"/>
  <c r="O617" i="38"/>
  <c r="O616" i="38"/>
  <c r="O615" i="38"/>
  <c r="O614" i="38"/>
  <c r="O613" i="38"/>
  <c r="O612" i="38"/>
  <c r="O611" i="38"/>
  <c r="O610" i="38"/>
  <c r="O609" i="38"/>
  <c r="O608" i="38"/>
  <c r="O607" i="38"/>
  <c r="O606" i="38"/>
  <c r="O605" i="38"/>
  <c r="O604" i="38"/>
  <c r="O603" i="38"/>
  <c r="O602" i="38"/>
  <c r="O601" i="38"/>
  <c r="O600" i="38"/>
  <c r="O599" i="38"/>
  <c r="O598" i="38"/>
  <c r="O597" i="38"/>
  <c r="O596" i="38"/>
  <c r="O595" i="38"/>
  <c r="O594" i="38"/>
  <c r="O593" i="38"/>
  <c r="O592" i="38"/>
  <c r="O591" i="38"/>
  <c r="O590" i="38"/>
  <c r="O589" i="38"/>
  <c r="O588" i="38"/>
  <c r="O587" i="38"/>
  <c r="O586" i="38"/>
  <c r="O585" i="38"/>
  <c r="O584" i="38"/>
  <c r="O583" i="38"/>
  <c r="O582" i="38"/>
  <c r="O581" i="38"/>
  <c r="O580" i="38"/>
  <c r="O579" i="38"/>
  <c r="O578" i="38"/>
  <c r="O577" i="38"/>
  <c r="O576" i="38"/>
  <c r="O575" i="38"/>
  <c r="O574" i="38"/>
  <c r="O573" i="38"/>
  <c r="O572" i="38"/>
  <c r="O571" i="38"/>
  <c r="O570" i="38"/>
  <c r="O569" i="38"/>
  <c r="O568" i="38"/>
  <c r="O567" i="38"/>
  <c r="O566" i="38"/>
  <c r="O565" i="38"/>
  <c r="O564" i="38"/>
  <c r="O563" i="38"/>
  <c r="O562" i="38"/>
  <c r="O561" i="38"/>
  <c r="O560" i="38"/>
  <c r="O559" i="38"/>
  <c r="O558" i="38"/>
  <c r="O557" i="38"/>
  <c r="O556" i="38"/>
  <c r="O555" i="38"/>
  <c r="O554" i="38"/>
  <c r="O553" i="38"/>
  <c r="O552" i="38"/>
  <c r="O551" i="38"/>
  <c r="O550" i="38"/>
  <c r="N549" i="38"/>
  <c r="M549" i="38"/>
  <c r="L549" i="38"/>
  <c r="K549" i="38"/>
  <c r="J549" i="38"/>
  <c r="I549" i="38"/>
  <c r="H549" i="38"/>
  <c r="O548" i="38"/>
  <c r="O547" i="38"/>
  <c r="O546" i="38"/>
  <c r="O545" i="38"/>
  <c r="O544" i="38"/>
  <c r="O543" i="38"/>
  <c r="O542" i="38"/>
  <c r="O541" i="38"/>
  <c r="O540" i="38"/>
  <c r="O539" i="38"/>
  <c r="O538" i="38"/>
  <c r="O537" i="38"/>
  <c r="O536" i="38"/>
  <c r="O535" i="38"/>
  <c r="O534" i="38"/>
  <c r="O533" i="38"/>
  <c r="O532" i="38"/>
  <c r="O531" i="38"/>
  <c r="O530" i="38"/>
  <c r="O529" i="38"/>
  <c r="O528" i="38"/>
  <c r="O527" i="38"/>
  <c r="O526" i="38"/>
  <c r="O525" i="38"/>
  <c r="O524" i="38"/>
  <c r="O523" i="38"/>
  <c r="O522" i="38"/>
  <c r="O521" i="38"/>
  <c r="O520" i="38"/>
  <c r="O519" i="38"/>
  <c r="O518" i="38"/>
  <c r="O517" i="38"/>
  <c r="O516" i="38"/>
  <c r="O515" i="38"/>
  <c r="O514" i="38"/>
  <c r="O513" i="38"/>
  <c r="O512" i="38"/>
  <c r="O511" i="38"/>
  <c r="O510" i="38"/>
  <c r="O509" i="38"/>
  <c r="O508" i="38"/>
  <c r="O507" i="38"/>
  <c r="O506" i="38"/>
  <c r="O505" i="38"/>
  <c r="O504" i="38"/>
  <c r="O503" i="38"/>
  <c r="O502" i="38"/>
  <c r="O501" i="38"/>
  <c r="O500" i="38"/>
  <c r="O499" i="38"/>
  <c r="O498" i="38"/>
  <c r="O497" i="38"/>
  <c r="O496" i="38"/>
  <c r="O495" i="38"/>
  <c r="O494" i="38"/>
  <c r="O493" i="38"/>
  <c r="O492" i="38"/>
  <c r="O491" i="38"/>
  <c r="O490" i="38"/>
  <c r="O489" i="38"/>
  <c r="O488" i="38"/>
  <c r="O487" i="38"/>
  <c r="O486" i="38"/>
  <c r="O485" i="38"/>
  <c r="O484" i="38"/>
  <c r="O483" i="38"/>
  <c r="O482" i="38"/>
  <c r="O481" i="38"/>
  <c r="O480" i="38"/>
  <c r="O479" i="38"/>
  <c r="O478" i="38"/>
  <c r="O477" i="38"/>
  <c r="O476" i="38"/>
  <c r="O475" i="38"/>
  <c r="O474" i="38"/>
  <c r="O473" i="38"/>
  <c r="O472" i="38"/>
  <c r="O471" i="38"/>
  <c r="O470" i="38"/>
  <c r="O469" i="38"/>
  <c r="O468" i="38"/>
  <c r="O467" i="38"/>
  <c r="O466" i="38"/>
  <c r="O465" i="38"/>
  <c r="O464" i="38"/>
  <c r="O463" i="38"/>
  <c r="O462" i="38"/>
  <c r="O461" i="38"/>
  <c r="O460" i="38"/>
  <c r="O459" i="38"/>
  <c r="O458" i="38"/>
  <c r="O457" i="38"/>
  <c r="O456" i="38"/>
  <c r="O455" i="38"/>
  <c r="O454" i="38"/>
  <c r="O453" i="38"/>
  <c r="O452" i="38"/>
  <c r="O451" i="38"/>
  <c r="O450" i="38"/>
  <c r="O449" i="38"/>
  <c r="O448" i="38"/>
  <c r="O447" i="38"/>
  <c r="O446" i="38"/>
  <c r="O445" i="38"/>
  <c r="O444" i="38"/>
  <c r="O443" i="38"/>
  <c r="O442" i="38"/>
  <c r="O441" i="38"/>
  <c r="O440" i="38"/>
  <c r="O439" i="38"/>
  <c r="O438" i="38"/>
  <c r="O437" i="38"/>
  <c r="O436" i="38"/>
  <c r="O435" i="38"/>
  <c r="O434" i="38"/>
  <c r="O433" i="38"/>
  <c r="O432" i="38"/>
  <c r="O431" i="38"/>
  <c r="O430" i="38"/>
  <c r="O429" i="38"/>
  <c r="O428" i="38"/>
  <c r="O427" i="38"/>
  <c r="O426" i="38"/>
  <c r="O425" i="38"/>
  <c r="O424" i="38"/>
  <c r="O423" i="38"/>
  <c r="O422" i="38"/>
  <c r="O421" i="38"/>
  <c r="O420" i="38"/>
  <c r="O419" i="38"/>
  <c r="O418" i="38"/>
  <c r="O417" i="38"/>
  <c r="O416" i="38"/>
  <c r="O415" i="38"/>
  <c r="O414" i="38"/>
  <c r="O413" i="38"/>
  <c r="O412" i="38"/>
  <c r="O411" i="38"/>
  <c r="O410" i="38"/>
  <c r="O409" i="38"/>
  <c r="O408" i="38"/>
  <c r="O407" i="38"/>
  <c r="O406" i="38"/>
  <c r="O405" i="38"/>
  <c r="O404" i="38"/>
  <c r="O403" i="38"/>
  <c r="O402" i="38"/>
  <c r="O401" i="38"/>
  <c r="O400" i="38"/>
  <c r="O399" i="38"/>
  <c r="O398" i="38"/>
  <c r="O397" i="38"/>
  <c r="O396" i="38"/>
  <c r="O395" i="38"/>
  <c r="O394" i="38"/>
  <c r="O393" i="38"/>
  <c r="O392" i="38"/>
  <c r="O391" i="38"/>
  <c r="O390" i="38"/>
  <c r="O389" i="38"/>
  <c r="O388" i="38"/>
  <c r="O387" i="38"/>
  <c r="O386" i="38"/>
  <c r="O385" i="38"/>
  <c r="O384" i="38"/>
  <c r="O383" i="38"/>
  <c r="O382" i="38"/>
  <c r="O381" i="38"/>
  <c r="O380" i="38"/>
  <c r="O379" i="38"/>
  <c r="O378" i="38"/>
  <c r="O377" i="38"/>
  <c r="O376" i="38"/>
  <c r="O375" i="38"/>
  <c r="O374" i="38"/>
  <c r="O373" i="38"/>
  <c r="O372" i="38"/>
  <c r="O371" i="38"/>
  <c r="O370" i="38"/>
  <c r="O369" i="38"/>
  <c r="O368" i="38"/>
  <c r="O367" i="38"/>
  <c r="O366" i="38"/>
  <c r="O365" i="38"/>
  <c r="O364" i="38"/>
  <c r="O363" i="38"/>
  <c r="O362" i="38"/>
  <c r="O361" i="38"/>
  <c r="O360" i="38"/>
  <c r="O359" i="38"/>
  <c r="O358" i="38"/>
  <c r="O357" i="38"/>
  <c r="O356" i="38"/>
  <c r="O355" i="38"/>
  <c r="O354" i="38"/>
  <c r="O353" i="38"/>
  <c r="O352" i="38"/>
  <c r="O351" i="38"/>
  <c r="O350" i="38"/>
  <c r="O349" i="38"/>
  <c r="O348" i="38"/>
  <c r="O347" i="38"/>
  <c r="O346" i="38"/>
  <c r="O345" i="38"/>
  <c r="O344" i="38"/>
  <c r="O343" i="38"/>
  <c r="O342" i="38"/>
  <c r="N341" i="38"/>
  <c r="M341" i="38"/>
  <c r="L341" i="38"/>
  <c r="K341" i="38"/>
  <c r="K340" i="38" s="1"/>
  <c r="J341" i="38"/>
  <c r="I341" i="38"/>
  <c r="H341" i="38"/>
  <c r="I340" i="38"/>
  <c r="O339" i="38"/>
  <c r="O338" i="38"/>
  <c r="O337" i="38"/>
  <c r="O336" i="38"/>
  <c r="N335" i="38"/>
  <c r="M335" i="38"/>
  <c r="M334" i="38" s="1"/>
  <c r="L335" i="38"/>
  <c r="K335" i="38"/>
  <c r="K334" i="38" s="1"/>
  <c r="J335" i="38"/>
  <c r="J334" i="38" s="1"/>
  <c r="I335" i="38"/>
  <c r="I334" i="38" s="1"/>
  <c r="H335" i="38"/>
  <c r="H334" i="38" s="1"/>
  <c r="N334" i="38"/>
  <c r="L334" i="38"/>
  <c r="O332" i="38"/>
  <c r="O331" i="38" s="1"/>
  <c r="O330" i="38" s="1"/>
  <c r="O329" i="38" s="1"/>
  <c r="N331" i="38"/>
  <c r="M331" i="38"/>
  <c r="M330" i="38" s="1"/>
  <c r="M329" i="38" s="1"/>
  <c r="L331" i="38"/>
  <c r="L330" i="38" s="1"/>
  <c r="L329" i="38" s="1"/>
  <c r="K331" i="38"/>
  <c r="K330" i="38" s="1"/>
  <c r="K329" i="38" s="1"/>
  <c r="J331" i="38"/>
  <c r="J330" i="38" s="1"/>
  <c r="J329" i="38" s="1"/>
  <c r="I331" i="38"/>
  <c r="I330" i="38" s="1"/>
  <c r="I329" i="38" s="1"/>
  <c r="H331" i="38"/>
  <c r="N330" i="38"/>
  <c r="N329" i="38" s="1"/>
  <c r="H330" i="38"/>
  <c r="H329" i="38" s="1"/>
  <c r="O326" i="38"/>
  <c r="O325" i="38"/>
  <c r="O324" i="38" s="1"/>
  <c r="N324" i="38"/>
  <c r="M324" i="38"/>
  <c r="L324" i="38"/>
  <c r="L294" i="38" s="1"/>
  <c r="L293" i="38" s="1"/>
  <c r="K324" i="38"/>
  <c r="J324" i="38"/>
  <c r="I324" i="38"/>
  <c r="H324" i="38"/>
  <c r="O323" i="38"/>
  <c r="O322" i="38"/>
  <c r="O321" i="38"/>
  <c r="O320" i="38"/>
  <c r="O319" i="38"/>
  <c r="O318" i="38"/>
  <c r="O317" i="38"/>
  <c r="O316" i="38"/>
  <c r="O315" i="38"/>
  <c r="O314" i="38"/>
  <c r="O313" i="38"/>
  <c r="O312" i="38"/>
  <c r="O311" i="38"/>
  <c r="O310" i="38"/>
  <c r="O309" i="38"/>
  <c r="O308" i="38"/>
  <c r="O307" i="38"/>
  <c r="O306" i="38"/>
  <c r="O305" i="38"/>
  <c r="O304" i="38"/>
  <c r="O303" i="38"/>
  <c r="O302" i="38"/>
  <c r="O301" i="38"/>
  <c r="O300" i="38"/>
  <c r="O299" i="38"/>
  <c r="O298" i="38"/>
  <c r="O297" i="38"/>
  <c r="O296" i="38"/>
  <c r="N295" i="38"/>
  <c r="M295" i="38"/>
  <c r="L295" i="38"/>
  <c r="K295" i="38"/>
  <c r="J295" i="38"/>
  <c r="I295" i="38"/>
  <c r="H295" i="38"/>
  <c r="M294" i="38"/>
  <c r="M293" i="38" s="1"/>
  <c r="O292" i="38"/>
  <c r="O291" i="38"/>
  <c r="O290" i="38"/>
  <c r="N289" i="38"/>
  <c r="N288" i="38" s="1"/>
  <c r="N287" i="38" s="1"/>
  <c r="M289" i="38"/>
  <c r="L289" i="38"/>
  <c r="K289" i="38"/>
  <c r="J289" i="38"/>
  <c r="I289" i="38"/>
  <c r="H289" i="38"/>
  <c r="H288" i="38" s="1"/>
  <c r="H287" i="38" s="1"/>
  <c r="M288" i="38"/>
  <c r="M287" i="38" s="1"/>
  <c r="L288" i="38"/>
  <c r="L287" i="38" s="1"/>
  <c r="K288" i="38"/>
  <c r="K287" i="38" s="1"/>
  <c r="J288" i="38"/>
  <c r="J287" i="38" s="1"/>
  <c r="I288" i="38"/>
  <c r="I287" i="38" s="1"/>
  <c r="O284" i="38"/>
  <c r="O283" i="38"/>
  <c r="O282" i="38"/>
  <c r="O281" i="38"/>
  <c r="O280" i="38" s="1"/>
  <c r="O279" i="38" s="1"/>
  <c r="N281" i="38"/>
  <c r="N280" i="38" s="1"/>
  <c r="N279" i="38" s="1"/>
  <c r="M281" i="38"/>
  <c r="L281" i="38"/>
  <c r="L280" i="38" s="1"/>
  <c r="L279" i="38" s="1"/>
  <c r="K281" i="38"/>
  <c r="K280" i="38" s="1"/>
  <c r="K279" i="38" s="1"/>
  <c r="J281" i="38"/>
  <c r="J280" i="38" s="1"/>
  <c r="J279" i="38" s="1"/>
  <c r="I281" i="38"/>
  <c r="I280" i="38" s="1"/>
  <c r="I279" i="38" s="1"/>
  <c r="H281" i="38"/>
  <c r="H280" i="38" s="1"/>
  <c r="H279" i="38" s="1"/>
  <c r="M280" i="38"/>
  <c r="M279" i="38"/>
  <c r="O276" i="38"/>
  <c r="O275" i="38" s="1"/>
  <c r="O274" i="38" s="1"/>
  <c r="O273" i="38" s="1"/>
  <c r="N275" i="38"/>
  <c r="M275" i="38"/>
  <c r="M274" i="38" s="1"/>
  <c r="M273" i="38" s="1"/>
  <c r="L275" i="38"/>
  <c r="K275" i="38"/>
  <c r="K274" i="38" s="1"/>
  <c r="K273" i="38" s="1"/>
  <c r="J275" i="38"/>
  <c r="J274" i="38" s="1"/>
  <c r="J273" i="38" s="1"/>
  <c r="I275" i="38"/>
  <c r="I274" i="38" s="1"/>
  <c r="I273" i="38" s="1"/>
  <c r="H275" i="38"/>
  <c r="H274" i="38" s="1"/>
  <c r="H273" i="38" s="1"/>
  <c r="N274" i="38"/>
  <c r="N273" i="38" s="1"/>
  <c r="L274" i="38"/>
  <c r="L273" i="38" s="1"/>
  <c r="O270" i="38"/>
  <c r="O269" i="38"/>
  <c r="O268" i="38"/>
  <c r="O267" i="38"/>
  <c r="N266" i="38"/>
  <c r="N265" i="38" s="1"/>
  <c r="N264" i="38" s="1"/>
  <c r="M266" i="38"/>
  <c r="L266" i="38"/>
  <c r="L265" i="38" s="1"/>
  <c r="L264" i="38" s="1"/>
  <c r="K266" i="38"/>
  <c r="K265" i="38" s="1"/>
  <c r="K264" i="38" s="1"/>
  <c r="J266" i="38"/>
  <c r="J265" i="38" s="1"/>
  <c r="J264" i="38" s="1"/>
  <c r="I266" i="38"/>
  <c r="H266" i="38"/>
  <c r="H265" i="38" s="1"/>
  <c r="H264" i="38" s="1"/>
  <c r="M265" i="38"/>
  <c r="M264" i="38" s="1"/>
  <c r="I265" i="38"/>
  <c r="I264" i="38" s="1"/>
  <c r="O261" i="38"/>
  <c r="O260" i="38" s="1"/>
  <c r="O259" i="38" s="1"/>
  <c r="O258" i="38" s="1"/>
  <c r="N260" i="38"/>
  <c r="M260" i="38"/>
  <c r="M259" i="38" s="1"/>
  <c r="M258" i="38" s="1"/>
  <c r="L260" i="38"/>
  <c r="L259" i="38" s="1"/>
  <c r="L258" i="38" s="1"/>
  <c r="K260" i="38"/>
  <c r="J260" i="38"/>
  <c r="J259" i="38" s="1"/>
  <c r="J258" i="38" s="1"/>
  <c r="I260" i="38"/>
  <c r="I259" i="38" s="1"/>
  <c r="I258" i="38" s="1"/>
  <c r="H260" i="38"/>
  <c r="N259" i="38"/>
  <c r="N258" i="38" s="1"/>
  <c r="K259" i="38"/>
  <c r="H259" i="38"/>
  <c r="H258" i="38" s="1"/>
  <c r="K258" i="38"/>
  <c r="O255" i="38"/>
  <c r="O254" i="38"/>
  <c r="O253" i="38"/>
  <c r="O252" i="38"/>
  <c r="N251" i="38"/>
  <c r="M251" i="38"/>
  <c r="L251" i="38"/>
  <c r="K251" i="38"/>
  <c r="J251" i="38"/>
  <c r="I251" i="38"/>
  <c r="H251" i="38"/>
  <c r="O250" i="38"/>
  <c r="O249" i="38"/>
  <c r="O248" i="38"/>
  <c r="O247" i="38"/>
  <c r="N246" i="38"/>
  <c r="M246" i="38"/>
  <c r="L246" i="38"/>
  <c r="K246" i="38"/>
  <c r="J246" i="38"/>
  <c r="I246" i="38"/>
  <c r="H246" i="38"/>
  <c r="O245" i="38"/>
  <c r="O244" i="38"/>
  <c r="O243" i="38"/>
  <c r="O242" i="38"/>
  <c r="O241" i="38"/>
  <c r="O240" i="38"/>
  <c r="O239" i="38"/>
  <c r="O238" i="38"/>
  <c r="O237" i="38"/>
  <c r="O236" i="38"/>
  <c r="O235" i="38"/>
  <c r="O234" i="38"/>
  <c r="O233" i="38"/>
  <c r="O232" i="38"/>
  <c r="O231" i="38"/>
  <c r="O230" i="38"/>
  <c r="O229" i="38"/>
  <c r="O228" i="38"/>
  <c r="O227" i="38"/>
  <c r="O226" i="38"/>
  <c r="N225" i="38"/>
  <c r="M225" i="38"/>
  <c r="M136" i="38" s="1"/>
  <c r="L225" i="38"/>
  <c r="K225" i="38"/>
  <c r="J225" i="38"/>
  <c r="I225" i="38"/>
  <c r="H225" i="38"/>
  <c r="O224" i="38"/>
  <c r="O223" i="38"/>
  <c r="O222" i="38"/>
  <c r="N221" i="38"/>
  <c r="M221" i="38"/>
  <c r="L221" i="38"/>
  <c r="K221" i="38"/>
  <c r="J221" i="38"/>
  <c r="I221" i="38"/>
  <c r="H221" i="38"/>
  <c r="O220" i="38"/>
  <c r="O219" i="38"/>
  <c r="O218" i="38"/>
  <c r="O217" i="38"/>
  <c r="O216" i="38"/>
  <c r="O215" i="38"/>
  <c r="O214" i="38"/>
  <c r="O213" i="38"/>
  <c r="O212" i="38"/>
  <c r="O211" i="38"/>
  <c r="O210" i="38"/>
  <c r="O209" i="38"/>
  <c r="O208" i="38"/>
  <c r="O207" i="38"/>
  <c r="O206" i="38"/>
  <c r="O205" i="38"/>
  <c r="O204" i="38"/>
  <c r="O203" i="38"/>
  <c r="O202" i="38"/>
  <c r="O201" i="38"/>
  <c r="O200" i="38"/>
  <c r="O199" i="38"/>
  <c r="O198" i="38"/>
  <c r="O197" i="38"/>
  <c r="O196" i="38"/>
  <c r="O195" i="38"/>
  <c r="O194" i="38"/>
  <c r="O193" i="38"/>
  <c r="O192" i="38"/>
  <c r="O191" i="38"/>
  <c r="O190" i="38"/>
  <c r="O189" i="38"/>
  <c r="O188" i="38"/>
  <c r="O187" i="38"/>
  <c r="O186" i="38"/>
  <c r="O185" i="38"/>
  <c r="O184" i="38"/>
  <c r="O183" i="38"/>
  <c r="O182" i="38"/>
  <c r="O181" i="38"/>
  <c r="O180" i="38"/>
  <c r="O179" i="38"/>
  <c r="O178" i="38"/>
  <c r="O177" i="38"/>
  <c r="O176" i="38"/>
  <c r="O175" i="38"/>
  <c r="O174" i="38"/>
  <c r="O173" i="38"/>
  <c r="O172" i="38"/>
  <c r="O171" i="38"/>
  <c r="O170" i="38"/>
  <c r="O169" i="38"/>
  <c r="O168" i="38"/>
  <c r="O167" i="38"/>
  <c r="O166" i="38"/>
  <c r="O165" i="38"/>
  <c r="O164" i="38"/>
  <c r="O163" i="38"/>
  <c r="O162" i="38"/>
  <c r="O161" i="38"/>
  <c r="O160" i="38"/>
  <c r="O159" i="38"/>
  <c r="O158" i="38"/>
  <c r="O157" i="38"/>
  <c r="O156" i="38"/>
  <c r="O155" i="38"/>
  <c r="O154" i="38"/>
  <c r="O153" i="38"/>
  <c r="O152" i="38"/>
  <c r="O151" i="38"/>
  <c r="O150" i="38"/>
  <c r="O149" i="38"/>
  <c r="O148" i="38"/>
  <c r="O147" i="38"/>
  <c r="O146" i="38"/>
  <c r="O145" i="38"/>
  <c r="O144" i="38"/>
  <c r="O143" i="38"/>
  <c r="O142" i="38"/>
  <c r="O141" i="38"/>
  <c r="O140" i="38"/>
  <c r="O139" i="38"/>
  <c r="O138" i="38"/>
  <c r="N137" i="38"/>
  <c r="M137" i="38"/>
  <c r="L137" i="38"/>
  <c r="K137" i="38"/>
  <c r="J137" i="38"/>
  <c r="I137" i="38"/>
  <c r="H137" i="38"/>
  <c r="O135" i="38"/>
  <c r="O134" i="38"/>
  <c r="O133" i="38"/>
  <c r="O132" i="38"/>
  <c r="O131" i="38"/>
  <c r="O130" i="38"/>
  <c r="O129" i="38"/>
  <c r="O128" i="38"/>
  <c r="O127" i="38"/>
  <c r="N126" i="38"/>
  <c r="M126" i="38"/>
  <c r="M125" i="38" s="1"/>
  <c r="L126" i="38"/>
  <c r="L125" i="38" s="1"/>
  <c r="K126" i="38"/>
  <c r="K125" i="38" s="1"/>
  <c r="J126" i="38"/>
  <c r="J125" i="38" s="1"/>
  <c r="I126" i="38"/>
  <c r="I125" i="38" s="1"/>
  <c r="H126" i="38"/>
  <c r="N125" i="38"/>
  <c r="H125" i="38"/>
  <c r="O124" i="38"/>
  <c r="O123" i="38"/>
  <c r="O122" i="38"/>
  <c r="O121" i="38"/>
  <c r="O120" i="38"/>
  <c r="O119" i="38"/>
  <c r="O118" i="38"/>
  <c r="O117" i="38"/>
  <c r="O116" i="38"/>
  <c r="O115" i="38"/>
  <c r="O114" i="38"/>
  <c r="N113" i="38"/>
  <c r="M113" i="38"/>
  <c r="L113" i="38"/>
  <c r="K113" i="38"/>
  <c r="J113" i="38"/>
  <c r="I113" i="38"/>
  <c r="H113" i="38"/>
  <c r="O112" i="38"/>
  <c r="O111" i="38"/>
  <c r="O110" i="38"/>
  <c r="O109" i="38"/>
  <c r="O108" i="38"/>
  <c r="O107" i="38"/>
  <c r="O106" i="38"/>
  <c r="N105" i="38"/>
  <c r="M105" i="38"/>
  <c r="L105" i="38"/>
  <c r="K105" i="38"/>
  <c r="J105" i="38"/>
  <c r="I105" i="38"/>
  <c r="H105" i="38"/>
  <c r="O104" i="38"/>
  <c r="O103" i="38"/>
  <c r="O102" i="38"/>
  <c r="N101" i="38"/>
  <c r="M101" i="38"/>
  <c r="L101" i="38"/>
  <c r="K101" i="38"/>
  <c r="J101" i="38"/>
  <c r="I101" i="38"/>
  <c r="H101" i="38"/>
  <c r="O99" i="38"/>
  <c r="O98" i="38"/>
  <c r="O97" i="38"/>
  <c r="N96" i="38"/>
  <c r="M96" i="38"/>
  <c r="L96" i="38"/>
  <c r="K96" i="38"/>
  <c r="J96" i="38"/>
  <c r="I96" i="38"/>
  <c r="H96" i="38"/>
  <c r="O95" i="38"/>
  <c r="O94" i="38"/>
  <c r="O93" i="38"/>
  <c r="N92" i="38"/>
  <c r="M92" i="38"/>
  <c r="M42" i="38" s="1"/>
  <c r="L92" i="38"/>
  <c r="K92" i="38"/>
  <c r="J92" i="38"/>
  <c r="I92" i="38"/>
  <c r="H92" i="38"/>
  <c r="O91" i="38"/>
  <c r="O90" i="38"/>
  <c r="O89" i="38"/>
  <c r="O88" i="38"/>
  <c r="O87" i="38"/>
  <c r="O86" i="38"/>
  <c r="O85" i="38"/>
  <c r="O84" i="38"/>
  <c r="N83" i="38"/>
  <c r="M83" i="38"/>
  <c r="L83" i="38"/>
  <c r="K83" i="38"/>
  <c r="J83" i="38"/>
  <c r="I83" i="38"/>
  <c r="H83" i="38"/>
  <c r="O82" i="38"/>
  <c r="O81" i="38"/>
  <c r="O80" i="38"/>
  <c r="O79" i="38"/>
  <c r="O78" i="38"/>
  <c r="N77" i="38"/>
  <c r="M77" i="38"/>
  <c r="L77" i="38"/>
  <c r="K77" i="38"/>
  <c r="J77" i="38"/>
  <c r="I77" i="38"/>
  <c r="H77" i="38"/>
  <c r="O76" i="38"/>
  <c r="O75" i="38"/>
  <c r="O74" i="38"/>
  <c r="O73" i="38"/>
  <c r="O72" i="38"/>
  <c r="O71" i="38"/>
  <c r="O70" i="38"/>
  <c r="O69" i="38"/>
  <c r="O68" i="38"/>
  <c r="O67" i="38"/>
  <c r="O66" i="38"/>
  <c r="O65" i="38"/>
  <c r="O64" i="38"/>
  <c r="O63" i="38"/>
  <c r="O62" i="38"/>
  <c r="O61" i="38"/>
  <c r="O60" i="38"/>
  <c r="O59" i="38"/>
  <c r="O58" i="38"/>
  <c r="O57" i="38"/>
  <c r="O56" i="38"/>
  <c r="O55" i="38"/>
  <c r="O54" i="38"/>
  <c r="O53" i="38"/>
  <c r="O52" i="38"/>
  <c r="O51" i="38"/>
  <c r="O50" i="38"/>
  <c r="O49" i="38"/>
  <c r="O48" i="38"/>
  <c r="O47" i="38"/>
  <c r="O46" i="38"/>
  <c r="O45" i="38"/>
  <c r="O44" i="38"/>
  <c r="N43" i="38"/>
  <c r="M43" i="38"/>
  <c r="L43" i="38"/>
  <c r="L42" i="38" s="1"/>
  <c r="K43" i="38"/>
  <c r="J43" i="38"/>
  <c r="I43" i="38"/>
  <c r="H43" i="38"/>
  <c r="O39" i="38"/>
  <c r="O38" i="38"/>
  <c r="O37" i="38"/>
  <c r="O36" i="38"/>
  <c r="O35" i="38"/>
  <c r="O34" i="38"/>
  <c r="O33" i="38"/>
  <c r="O32" i="38"/>
  <c r="O31" i="38"/>
  <c r="O30" i="38"/>
  <c r="O29" i="38"/>
  <c r="O28" i="38"/>
  <c r="O27" i="38"/>
  <c r="O26" i="38"/>
  <c r="O25" i="38"/>
  <c r="O24" i="38"/>
  <c r="O23" i="38"/>
  <c r="O22" i="38"/>
  <c r="N21" i="38"/>
  <c r="N20" i="38" s="1"/>
  <c r="N19" i="38" s="1"/>
  <c r="M21" i="38"/>
  <c r="M20" i="38" s="1"/>
  <c r="M19" i="38" s="1"/>
  <c r="L21" i="38"/>
  <c r="K21" i="38"/>
  <c r="J21" i="38"/>
  <c r="J20" i="38" s="1"/>
  <c r="J19" i="38" s="1"/>
  <c r="I21" i="38"/>
  <c r="I20" i="38" s="1"/>
  <c r="I19" i="38" s="1"/>
  <c r="H21" i="38"/>
  <c r="H20" i="38" s="1"/>
  <c r="H19" i="38" s="1"/>
  <c r="L20" i="38"/>
  <c r="L19" i="38" s="1"/>
  <c r="K20" i="38"/>
  <c r="K19" i="38" s="1"/>
  <c r="O16" i="38"/>
  <c r="O15" i="38" s="1"/>
  <c r="O14" i="38" s="1"/>
  <c r="O13" i="38" s="1"/>
  <c r="N15" i="38"/>
  <c r="M15" i="38"/>
  <c r="M14" i="38" s="1"/>
  <c r="M13" i="38" s="1"/>
  <c r="L15" i="38"/>
  <c r="L14" i="38" s="1"/>
  <c r="L13" i="38" s="1"/>
  <c r="K15" i="38"/>
  <c r="K14" i="38" s="1"/>
  <c r="K13" i="38" s="1"/>
  <c r="J15" i="38"/>
  <c r="J14" i="38" s="1"/>
  <c r="J13" i="38" s="1"/>
  <c r="I15" i="38"/>
  <c r="I14" i="38" s="1"/>
  <c r="I13" i="38" s="1"/>
  <c r="H15" i="38"/>
  <c r="H14" i="38" s="1"/>
  <c r="H13" i="38" s="1"/>
  <c r="N14" i="38"/>
  <c r="N13" i="38"/>
  <c r="K100" i="38" l="1"/>
  <c r="L100" i="38"/>
  <c r="I136" i="38"/>
  <c r="O251" i="38"/>
  <c r="I294" i="38"/>
  <c r="I293" i="38" s="1"/>
  <c r="J294" i="38"/>
  <c r="J293" i="38" s="1"/>
  <c r="K294" i="38"/>
  <c r="K293" i="38" s="1"/>
  <c r="J42" i="38"/>
  <c r="O83" i="38"/>
  <c r="H100" i="38"/>
  <c r="N100" i="38"/>
  <c r="H340" i="38"/>
  <c r="H333" i="38" s="1"/>
  <c r="J340" i="38"/>
  <c r="N340" i="38"/>
  <c r="N294" i="38"/>
  <c r="N293" i="38" s="1"/>
  <c r="I333" i="38"/>
  <c r="H294" i="38"/>
  <c r="H293" i="38" s="1"/>
  <c r="L340" i="38"/>
  <c r="L333" i="38" s="1"/>
  <c r="M340" i="38"/>
  <c r="M333" i="38" s="1"/>
  <c r="J136" i="38"/>
  <c r="L136" i="38"/>
  <c r="L41" i="38" s="1"/>
  <c r="O246" i="38"/>
  <c r="O225" i="38"/>
  <c r="K136" i="38"/>
  <c r="N136" i="38"/>
  <c r="H136" i="38"/>
  <c r="J100" i="38"/>
  <c r="O113" i="38"/>
  <c r="M100" i="38"/>
  <c r="M41" i="38" s="1"/>
  <c r="I100" i="38"/>
  <c r="O126" i="38"/>
  <c r="O125" i="38" s="1"/>
  <c r="I42" i="38"/>
  <c r="O92" i="38"/>
  <c r="K42" i="38"/>
  <c r="H42" i="38"/>
  <c r="N42" i="38"/>
  <c r="N41" i="38" s="1"/>
  <c r="O43" i="38"/>
  <c r="J333" i="38"/>
  <c r="O101" i="38"/>
  <c r="O137" i="38"/>
  <c r="O221" i="38"/>
  <c r="O335" i="38"/>
  <c r="O334" i="38" s="1"/>
  <c r="O341" i="38"/>
  <c r="O295" i="38"/>
  <c r="O294" i="38" s="1"/>
  <c r="O293" i="38" s="1"/>
  <c r="K333" i="38"/>
  <c r="O715" i="38"/>
  <c r="O21" i="38"/>
  <c r="O20" i="38" s="1"/>
  <c r="O19" i="38" s="1"/>
  <c r="O698" i="38"/>
  <c r="O704" i="38"/>
  <c r="O77" i="38"/>
  <c r="O105" i="38"/>
  <c r="N333" i="38"/>
  <c r="O549" i="38"/>
  <c r="O96" i="38"/>
  <c r="O266" i="38"/>
  <c r="O265" i="38" s="1"/>
  <c r="O264" i="38" s="1"/>
  <c r="O289" i="38"/>
  <c r="O288" i="38" s="1"/>
  <c r="O287" i="38" s="1"/>
  <c r="J41" i="38" l="1"/>
  <c r="I41" i="38"/>
  <c r="O340" i="38"/>
  <c r="O333" i="38" s="1"/>
  <c r="O136" i="38"/>
  <c r="K41" i="38"/>
  <c r="H41" i="38"/>
  <c r="O100" i="38"/>
  <c r="O42" i="38"/>
  <c r="O41" i="38" l="1"/>
</calcChain>
</file>

<file path=xl/sharedStrings.xml><?xml version="1.0" encoding="utf-8"?>
<sst xmlns="http://schemas.openxmlformats.org/spreadsheetml/2006/main" count="1425" uniqueCount="815">
  <si>
    <t>TOTAL</t>
  </si>
  <si>
    <t>PRESUPUESTO DEVENGADO</t>
  </si>
  <si>
    <t>Recursos del Ejercicio</t>
  </si>
  <si>
    <t>INSTITUTO DE LA INFRAESTRUCTURA FÍSICA EDUCATIVA DEL ESTADO DE CHIAPAS</t>
  </si>
  <si>
    <t>COMISIÓN DE CAMINOS E INFRAESTRUCTURA HIDRÁULICA</t>
  </si>
  <si>
    <t>ENTIDADES PARAESTATALES Y FIDEICOMISOS NO EMPRESARIALES Y NO FINANCIEROS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</si>
  <si>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</si>
  <si>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</si>
  <si>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</si>
  <si>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</si>
  <si>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</si>
  <si>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Ramo 33 Aportaciones Federales para Entidades Federativas y Municipios</t>
  </si>
  <si>
    <t>San Cristóbal de las Casas</t>
  </si>
  <si>
    <t>El Bosque</t>
  </si>
  <si>
    <t>Tuxtla Gutiérrez</t>
  </si>
  <si>
    <t>Tapachula</t>
  </si>
  <si>
    <t>Venustiano Carranza</t>
  </si>
  <si>
    <t>Chiapa de Corzo</t>
  </si>
  <si>
    <t>Palenque</t>
  </si>
  <si>
    <t>Juárez</t>
  </si>
  <si>
    <t>Ramo 23 Provisiones Salariales y Económicas</t>
  </si>
  <si>
    <t>Chamula</t>
  </si>
  <si>
    <t>Las Margaritas</t>
  </si>
  <si>
    <t>Chanal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</si>
  <si>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</si>
  <si>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</si>
  <si>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Frontera Comalapa</t>
  </si>
  <si>
    <t>Tecpatán</t>
  </si>
  <si>
    <t>Salto de Agua</t>
  </si>
  <si>
    <t>Amatenango de la Frontera</t>
  </si>
  <si>
    <t>Bochil</t>
  </si>
  <si>
    <t>San Fernando</t>
  </si>
  <si>
    <t>Chilón</t>
  </si>
  <si>
    <t>Cintalapa</t>
  </si>
  <si>
    <t>Comitán de Domínguez</t>
  </si>
  <si>
    <t>Zinacantán</t>
  </si>
  <si>
    <t>Villaflores</t>
  </si>
  <si>
    <t>Reforma</t>
  </si>
  <si>
    <t>Jiquipilas</t>
  </si>
  <si>
    <t>Ostuacán</t>
  </si>
  <si>
    <t>Huehuetán</t>
  </si>
  <si>
    <t>Acapetahua</t>
  </si>
  <si>
    <t>Berriozábal</t>
  </si>
  <si>
    <t>Ocosingo</t>
  </si>
  <si>
    <t>Oxchuc</t>
  </si>
  <si>
    <t>Chenalhó</t>
  </si>
  <si>
    <t>Teopisca</t>
  </si>
  <si>
    <t>Tenejapa</t>
  </si>
  <si>
    <t>Siltepec</t>
  </si>
  <si>
    <t>Huixtán</t>
  </si>
  <si>
    <t>Tonalá</t>
  </si>
  <si>
    <t>Tuxtla Chico</t>
  </si>
  <si>
    <t>Pichucalco</t>
  </si>
  <si>
    <t>Huixtla</t>
  </si>
  <si>
    <t>Mezcalapa</t>
  </si>
  <si>
    <t>Ixhuatán</t>
  </si>
  <si>
    <t>Aldama</t>
  </si>
  <si>
    <t>Cacahoatán</t>
  </si>
  <si>
    <t>Economías de Ejercicios Anteriores</t>
  </si>
  <si>
    <t>Recursos por Reducciones en Otras Previsiones</t>
  </si>
  <si>
    <t xml:space="preserve">Cobertura Estatal </t>
  </si>
  <si>
    <t>ISR Participable Estatal</t>
  </si>
  <si>
    <t>Larráinzar</t>
  </si>
  <si>
    <t>Ixtacomitán</t>
  </si>
  <si>
    <t>Tzimol</t>
  </si>
  <si>
    <t>Simojovel</t>
  </si>
  <si>
    <t>Amatán</t>
  </si>
  <si>
    <t>San Andrés Duraznal</t>
  </si>
  <si>
    <t>Tila</t>
  </si>
  <si>
    <t>Tumbalá</t>
  </si>
  <si>
    <t>Pueblo Nuevo Solistahuacán</t>
  </si>
  <si>
    <t>Mitontic</t>
  </si>
  <si>
    <t>Sunuapa</t>
  </si>
  <si>
    <t>Benemérito de las Américas</t>
  </si>
  <si>
    <t>La Trinitaria</t>
  </si>
  <si>
    <t>La Independencia</t>
  </si>
  <si>
    <t>Motozintla</t>
  </si>
  <si>
    <t>Ángel Albino Corzo</t>
  </si>
  <si>
    <t>Acala</t>
  </si>
  <si>
    <t>Altamirano</t>
  </si>
  <si>
    <t>Totolapa</t>
  </si>
  <si>
    <t>Fondo General de Participaciones</t>
  </si>
  <si>
    <t>RECURSOS FISCALES</t>
  </si>
  <si>
    <t>Chicomuselo</t>
  </si>
  <si>
    <t>Ixtapa</t>
  </si>
  <si>
    <t>Chiapilla</t>
  </si>
  <si>
    <t>Villa Corzo</t>
  </si>
  <si>
    <t>Pijijiapan</t>
  </si>
  <si>
    <t>Rincón Chamula San Pedro</t>
  </si>
  <si>
    <t>Chalchihuitán</t>
  </si>
  <si>
    <t>San Juan Cancuc</t>
  </si>
  <si>
    <t>Ramo 16 Medio Ambiente y Recursos Naturales</t>
  </si>
  <si>
    <t>Catazajá</t>
  </si>
  <si>
    <t>La Libertad</t>
  </si>
  <si>
    <t>Osumacinta</t>
  </si>
  <si>
    <t>C0100</t>
  </si>
  <si>
    <t>I0030</t>
  </si>
  <si>
    <t>FAIS Entidades (FISE)</t>
  </si>
  <si>
    <t>I0120</t>
  </si>
  <si>
    <t>FAFEF</t>
  </si>
  <si>
    <t>U0930</t>
  </si>
  <si>
    <t>Fondo para Entidades Federativas y Municipios Productores de Hidrocarburos</t>
  </si>
  <si>
    <t>X0010</t>
  </si>
  <si>
    <t>Ingresos Estatales</t>
  </si>
  <si>
    <t>C0070</t>
  </si>
  <si>
    <t>I0070</t>
  </si>
  <si>
    <t>FAM Infraestructura Educativa Básica</t>
  </si>
  <si>
    <t>I007B</t>
  </si>
  <si>
    <t>FAM Certificados de Infraestructura Básica</t>
  </si>
  <si>
    <t>I008B</t>
  </si>
  <si>
    <t>FAM Certificados de Infraestructura Media Superior</t>
  </si>
  <si>
    <t>I008E</t>
  </si>
  <si>
    <t>FAM Certificados de Infraestructura Superior</t>
  </si>
  <si>
    <t>S074A</t>
  </si>
  <si>
    <t>S074B</t>
  </si>
  <si>
    <t>C0010</t>
  </si>
  <si>
    <t>C010H</t>
  </si>
  <si>
    <t>I012D</t>
  </si>
  <si>
    <t>I012E</t>
  </si>
  <si>
    <t>C010B</t>
  </si>
  <si>
    <t>I0080</t>
  </si>
  <si>
    <t>FAM Infraestructura Educativa Media Superior</t>
  </si>
  <si>
    <t>I008C</t>
  </si>
  <si>
    <t>FAM Infraestructura Educativa Superior</t>
  </si>
  <si>
    <t>SECRETARIADO EJECUTIVO DEL SISTEMA ESTATAL DE SEGURIDAD PÚBLICA</t>
  </si>
  <si>
    <t>RECURSOS FEDERALES</t>
  </si>
  <si>
    <t>Ramo A1 Ingresos Estatales</t>
  </si>
  <si>
    <t xml:space="preserve">Fondo de Compensación </t>
  </si>
  <si>
    <t>Amatenango del Valle</t>
  </si>
  <si>
    <t>Soyaló</t>
  </si>
  <si>
    <t>Agua Potable, Drenaje y Tratamiento (Urbano). Ramo 16 – S074</t>
  </si>
  <si>
    <t>Agua Potable, Drenaje y Tratamiento (Rural). Ramo 16 – S074</t>
  </si>
  <si>
    <t>FASP. Ramo 33 – I011</t>
  </si>
  <si>
    <t>Infraestructura de las Instituciones de Seguridad Pública</t>
  </si>
  <si>
    <t>Sitalá</t>
  </si>
  <si>
    <t>San Lucas</t>
  </si>
  <si>
    <t>Montecristo de Guerrero</t>
  </si>
  <si>
    <t>Jardín de Niños Maria Montessori (07DCC1827Q)</t>
  </si>
  <si>
    <t>Jardín de Niños Jacinto Perez Pajarito (07DCC0328N)</t>
  </si>
  <si>
    <t>Jardín de Niños 20 de Noviembre (07DCC2042X)</t>
  </si>
  <si>
    <t>Jardín de Niños Gerardo Murillo (07DJN0705O)</t>
  </si>
  <si>
    <t>Jardín de Niños Guadalupe Victoria (07DCC1936X)</t>
  </si>
  <si>
    <t>Jardín de Niños Manuel Larrainzar Piñeiro</t>
  </si>
  <si>
    <t>Jardín de Niños Maria Rosaura Zapata Cano (07EJN0509L)</t>
  </si>
  <si>
    <t>Jardín de Niños Manuel Tamayo y Baus (07DJN0378K)</t>
  </si>
  <si>
    <t>Jardín de Niños David Alfaro Siqueiros (07DJN1708S)</t>
  </si>
  <si>
    <t>Primaria Cesar Cruz Soto (07DPR1093C)</t>
  </si>
  <si>
    <t>Primaria Ignacio Ramirez Calzada (07DPB0366V)</t>
  </si>
  <si>
    <t>Primaria Lucio Blanco (07DPB0966P)</t>
  </si>
  <si>
    <t>Primaria Miguel Hidalgo y Costilla (07DPR0471G)</t>
  </si>
  <si>
    <t>Primaria 24 de Febrero (07DPB0860W)</t>
  </si>
  <si>
    <t>Primaria Articulo Tercero Constitucional (07DPB0296Q)</t>
  </si>
  <si>
    <t>Primaria Rodulfo Figueroa Esquinca (07EPR0572D)</t>
  </si>
  <si>
    <t>Primaria 24 de Febrero (07DPR1475J)</t>
  </si>
  <si>
    <t>Primaria 16 de Septiembre (07DPB0215P)</t>
  </si>
  <si>
    <t>Primaria Voz de Mi Patria (07DPR1190E)</t>
  </si>
  <si>
    <t>Primaria Guadalupe Victoria (07DPR4005M)</t>
  </si>
  <si>
    <t>Primaria Emiliano Zapata Salazar (07DPB0346H)</t>
  </si>
  <si>
    <t>Primaria Angel Albino Corzo Castillejos (07DPB1625Z)</t>
  </si>
  <si>
    <t>Primaria Guadalupe Victoria (07DPR2941V)</t>
  </si>
  <si>
    <t>Primaria Jaime Nuno Roca (07DPB2455B)</t>
  </si>
  <si>
    <t>Primaria Melchor Ocampo (07DPB1190D)</t>
  </si>
  <si>
    <t>Primaria Tierra y Libertad (07DPB1609H)</t>
  </si>
  <si>
    <t>Primaria Narciso Mendoza (07DPR0737X)</t>
  </si>
  <si>
    <t>Primaria Chiapa Unida (07DPR1329Z)</t>
  </si>
  <si>
    <t>Primaria Francisco Larroyo (07EPR0465V)</t>
  </si>
  <si>
    <t>Primaria Miguel Hidalgo y Costilla (07DPB2042B)</t>
  </si>
  <si>
    <t>Secundaria Comunitaria Rosario Castellanos Figueroa (07ESC0009B)</t>
  </si>
  <si>
    <t>Telesecundaria No. 236 (07ETV0272F)</t>
  </si>
  <si>
    <t>Telesecundaria No. 237 (07ETV0273E)</t>
  </si>
  <si>
    <t>Telesecundaria No. 358 Victoria Utrilla Caballero (07ETV0365V)</t>
  </si>
  <si>
    <t>Telesecundaria No. 394 (07ETV0401J)</t>
  </si>
  <si>
    <t>Telesecundaria No. 484 (07ETV0508B)</t>
  </si>
  <si>
    <t>Telesecundaria No. 600 (07ETV0676Y)</t>
  </si>
  <si>
    <t>Telesecundaria No. 720 Luis Donaldo Colosio Murrieta (07ETV0761V)</t>
  </si>
  <si>
    <t>Telesecundaria No. 754 Paulo Freire (07ETV0774Z)</t>
  </si>
  <si>
    <t>Telesecundaria No. 820 Miguel de Cervantes Saavedra (07ETV0843E)</t>
  </si>
  <si>
    <t>Telesecundaria No. 1240 Luis Espinosa Lopez (07ETV1263E)</t>
  </si>
  <si>
    <t>Telesecundaria No. 1451 Manuel Velasco Suarez (07ETV1474I)</t>
  </si>
  <si>
    <t>Unión Juárez</t>
  </si>
  <si>
    <t>Bella Vista</t>
  </si>
  <si>
    <t>Mapastepec</t>
  </si>
  <si>
    <t>Chicoasén</t>
  </si>
  <si>
    <t>Jitotol</t>
  </si>
  <si>
    <t>Ocotepec</t>
  </si>
  <si>
    <t>El Porvenir</t>
  </si>
  <si>
    <t>Tapilula</t>
  </si>
  <si>
    <t>Suchiapa</t>
  </si>
  <si>
    <t>Arriaga</t>
  </si>
  <si>
    <t>Jardín de Niños Juan Amos Comenio</t>
  </si>
  <si>
    <t>Jardín de Niños Gabriela Mistral</t>
  </si>
  <si>
    <t>Jardín de Niños Naciones Unidas</t>
  </si>
  <si>
    <t>Jardín de Niños Manuel Maria Ponce</t>
  </si>
  <si>
    <t>Primaria Juan Sabines Gutiérrez</t>
  </si>
  <si>
    <t>Primaria Angel Albino Corzo Castillejos</t>
  </si>
  <si>
    <t>Primaria Jaime Torres Bodet</t>
  </si>
  <si>
    <t>Primaria Francisco Javier Mina Larrea</t>
  </si>
  <si>
    <t>Primaria Primero de Mayo</t>
  </si>
  <si>
    <t>Primaria 21 de Marzo</t>
  </si>
  <si>
    <t>Primaria Ignacio Allende</t>
  </si>
  <si>
    <t>Primaria Amado Nervo Ordaz</t>
  </si>
  <si>
    <t>Primaria Hercilio Espinoza Esquinca</t>
  </si>
  <si>
    <t>Primaria Moctezuma I</t>
  </si>
  <si>
    <t>Primaria Ignacio Zaragoza Seguin</t>
  </si>
  <si>
    <t>Primaria Emiliano Zapata Salazar</t>
  </si>
  <si>
    <t>Primaria Guillermo Prieto</t>
  </si>
  <si>
    <t>Primaria Felipe Carrillo Puerto</t>
  </si>
  <si>
    <t>Primaria Plan de Iguala</t>
  </si>
  <si>
    <t>Secundaria Sierra Madre de Chiapas</t>
  </si>
  <si>
    <t>Secundaria Técnica Agropecuaria No. 160</t>
  </si>
  <si>
    <t>Jardín de Niños 16 de Septiembre</t>
  </si>
  <si>
    <t>Telesecundaria No. 193 Emilio Rabasa Estebanell</t>
  </si>
  <si>
    <t>Telesecundaria No. 324 El Relicario</t>
  </si>
  <si>
    <t>Telesecundaria No. 1371 Bicentenario</t>
  </si>
  <si>
    <t>Telesecundaria No. 43 Moctezuma (07ETV0165X)</t>
  </si>
  <si>
    <t>Telesecundaria No. 62 Octavio Paz Lozano (07ETV0099O)</t>
  </si>
  <si>
    <t>Escuela Preparatoria Simojovel (07EBH0052L)</t>
  </si>
  <si>
    <t>Escuela Preparatoria No. 6 del Estado (07EBH0027M)</t>
  </si>
  <si>
    <t>La Concordia</t>
  </si>
  <si>
    <t>Marqués de Comillas</t>
  </si>
  <si>
    <t>Yajalón</t>
  </si>
  <si>
    <t>Reconstrucción y equipamiento de infraestructura educativa en la escuela primaria Valentín Gómez Farías clave CCT 07DPR3213M en la cabecera municipal</t>
  </si>
  <si>
    <t>DEL 1 DE ENERO AL 31 DE DICIEMBRE DE 2022</t>
  </si>
  <si>
    <t>(Cifras en Pesos)</t>
  </si>
  <si>
    <t>Ramo 48 Cultura</t>
  </si>
  <si>
    <t>Ramo 14 Trabajo y Previsión Social</t>
  </si>
  <si>
    <t>Ramo 12 Salud</t>
  </si>
  <si>
    <t>SISTEMA PARA EL DESARROLLO INTEGRAL DE LA FAMILIA DEL ESTADO DE CHIAPAS, DIF - CHIAPAS</t>
  </si>
  <si>
    <t>CONSEJO ESTATAL PARA LAS CULTURAS Y LAS ARTES DE CHIAPAS</t>
  </si>
  <si>
    <t>INSTITUTO DE SALUD</t>
  </si>
  <si>
    <t>CENTRO DE CONCILIACIÓN LABORAL DEL ESTADO DE CHIAPAS</t>
  </si>
  <si>
    <t>B</t>
  </si>
  <si>
    <t>C</t>
  </si>
  <si>
    <t>D</t>
  </si>
  <si>
    <t>Productos Financieros de Ejercicios Anteriores</t>
  </si>
  <si>
    <t>E</t>
  </si>
  <si>
    <t>Productos Financieros del Año en Curso</t>
  </si>
  <si>
    <t>H</t>
  </si>
  <si>
    <t>S</t>
  </si>
  <si>
    <t>F</t>
  </si>
  <si>
    <t>Recursos por Ingresos Excedentes</t>
  </si>
  <si>
    <t>Escuintla</t>
  </si>
  <si>
    <t>Villa Comaltitlán</t>
  </si>
  <si>
    <t>Suchiate</t>
  </si>
  <si>
    <t>Mazatán</t>
  </si>
  <si>
    <t>Huitiupán</t>
  </si>
  <si>
    <t>Frontera Hidalgo</t>
  </si>
  <si>
    <t>U2810</t>
  </si>
  <si>
    <t>Programa Nacional de Reconstrucción</t>
  </si>
  <si>
    <t>R1410</t>
  </si>
  <si>
    <t>Fideicomiso para la Infraestructura en los Estados</t>
  </si>
  <si>
    <t>U1000</t>
  </si>
  <si>
    <t>Subsidios a las Entidades Federativas para la Implementación de la Reforma al Sistema de Justicia Laboral</t>
  </si>
  <si>
    <t>INSTITUTO DE CAPACITACIÓN Y VINCULACIÓN TECNOLÓGICA DEL ESTADO DE CHIAPAS</t>
  </si>
  <si>
    <t>Ocozocoautla de Espinosa</t>
  </si>
  <si>
    <t>INGRESOS PROPIOS</t>
  </si>
  <si>
    <t>Ramo A3 Ingresos por Venta de Bienes, Prestación de Servicios y Otros Ingresos</t>
  </si>
  <si>
    <t>Ingresos por Venta de Bienes, Prestación de Servicios y Otros Ingresos</t>
  </si>
  <si>
    <t>Chapultenango</t>
  </si>
  <si>
    <t>Acceso de la Universidad Politécnica de Tapachula, ubicada en la carretera federal: Tapachula - Puerto Madero</t>
  </si>
  <si>
    <t>Capitán Luis Ángel Vidal</t>
  </si>
  <si>
    <t>C010I</t>
  </si>
  <si>
    <t>S0740</t>
  </si>
  <si>
    <t>Agua Potable, Drenaje y Tratamiento</t>
  </si>
  <si>
    <t>Programa de Supervisión para Obras de Infraestructura Hidráulica</t>
  </si>
  <si>
    <t>Programa de Supervisión, Seguimiento, Estudios y Evaluación de Obras de Infraestructura Carretera</t>
  </si>
  <si>
    <t>I003C</t>
  </si>
  <si>
    <t>E0400</t>
  </si>
  <si>
    <t>Servicios de Asistencia Social Integral</t>
  </si>
  <si>
    <t>Fortalecimiento para el Centro de Atención de Niñas, Niños, Adolescentes y Familias Migrantes del SEDIF Chiapas (Berriozábal I, Chiapas)</t>
  </si>
  <si>
    <t>Fortalecimiento para el Centro de Atención de Niñas, Niños, Adolescentes y Familias Migrantes (Berriozábal II, Chiapas)</t>
  </si>
  <si>
    <t>Fortalecimiento para la Atención de NNA en Contexto de Migración en Tapachula I</t>
  </si>
  <si>
    <t>Fortalecimiento para la Atención de Niñas, Niños y Adolescentes Migrantes en Tapachula II, Chiapas</t>
  </si>
  <si>
    <t xml:space="preserve">Rehabilitación del Centro Cultural </t>
  </si>
  <si>
    <t>Rehabilitación del Centro Estatal de Lenguas, Arte y Literatura Indígenas Casa Xicoténcatl</t>
  </si>
  <si>
    <t>Rehabilitación del Museo de San Cristóbal de las Casas</t>
  </si>
  <si>
    <t>X001B</t>
  </si>
  <si>
    <t>Atención a la Salud y Medicamentos Gratuitos para la Población sin Seguridad Social Laboral. Ramo 12 – U013</t>
  </si>
  <si>
    <t>Rehabilitación y mantenimiento del hospital de la mujer San Cristóbal de las Casas A.E. (INSABI 2022)</t>
  </si>
  <si>
    <t>Rehabilitación y mantenimiento de la clínica de parto humanizado San Cristóbal de las Casas A.E. (INSABI 2022)</t>
  </si>
  <si>
    <t>Rehabilitación y mantenimiento del centro de salud Juárez A.E. (INSABI 2022)</t>
  </si>
  <si>
    <t>C010D</t>
  </si>
  <si>
    <t>Rehabilitación y mantenimiento del centro de salud con servicios ampliados Dr. Manuel Velasco Suárez, Nicolas Ruíz A.E. (INSABI 2022)</t>
  </si>
  <si>
    <t>Nicolás Ruiz</t>
  </si>
  <si>
    <t>Rehabilitación y mantenimiento del centro de salud Tuxtla Gutiérrez A.E. (INSABI 2022)</t>
  </si>
  <si>
    <t>Rehabilitación y mantenimiento del centro de salud Santa Rosalía A.E. (INSABI 2022).</t>
  </si>
  <si>
    <t>Rehabilitación y mantenimiento del centro de salud San Pedro Buenavista A.E. (INSABI 2022)</t>
  </si>
  <si>
    <t>Rehabilitación y mantenimiento del centro de salud Jesús María Garza A.E. (INSABI 2022).</t>
  </si>
  <si>
    <t>Rehabilitación y mantenimiento del centro de salud Dr. Domingo Chanona A.E. (INSABI 2022)</t>
  </si>
  <si>
    <t>Rehabilitación y mantenimiento del centro de salud con servicios ampliados Ixhuatán A.E. (INSABI 2022)</t>
  </si>
  <si>
    <t>Rehabilitación y mantenimiento del centro de salud Ixhuatán A.E. (INSABI 2022)</t>
  </si>
  <si>
    <t>Rehabilitación y mantenimiento del centro de salud Reforma A.E. (INSABI 2022)</t>
  </si>
  <si>
    <t>Rehabilitación y mantenimiento del hospital general Reforma A.E. (INSABI 2022)</t>
  </si>
  <si>
    <t>Rehabilitación y mantenimiento del centro de salud con servicios ampliados Jitotol A.E. (INSABI 2022)</t>
  </si>
  <si>
    <t>Rehabilitación y mantenimiento del centro de salud Vicente Guerrero A.E. (INSABI 2022)</t>
  </si>
  <si>
    <t>Rehabilitación y mantenimiento del centro de salud Miguel Hidalgo A.E. (INSABI 2022)</t>
  </si>
  <si>
    <t>Rehabilitación y mantenimiento del centro de salud Villa de las Flores A.E. (INSABI 2022)</t>
  </si>
  <si>
    <t>Rehabilitación y mantenimiento de la UNEME SORID Tapachula A.E. (INSABI 2022)</t>
  </si>
  <si>
    <t>Rehabilitación y mantenimiento de la UNEME CAPA I Tapachula A.E. (INSABI 2022)</t>
  </si>
  <si>
    <t>Rehabilitación y mantenimiento del centro de salud Venustiano Carranza A.E. (INSABI 2022)</t>
  </si>
  <si>
    <t>Rehabilitación y mantenimiento del hospital regional Dr. Rafael Pascasio Gamboa Tuxtla A.E. (INSABI 2022)</t>
  </si>
  <si>
    <t>Rehabilitación y mantenimiento del hospital Chiapas Nos Une Dr. Jesús Gilberto Gómez Maza A.E. (INSABI 2022)</t>
  </si>
  <si>
    <t>Rehabilitación y mantenimiento del centro de salud Laja Tendida A.E. (INSABI 2022)</t>
  </si>
  <si>
    <t>Rehabilitación y mantenimiento del hospital general Tapachula A.E. (INSABI 2022)</t>
  </si>
  <si>
    <t>C020B</t>
  </si>
  <si>
    <t>Atención a la Salud y Medicamentos Gratuitos para la Población sin Seguridad Social Laboral. Ramo 12 - U013</t>
  </si>
  <si>
    <t>Rehabilitación y mantenimiento del centro de salud Patria Nueva A.E. (INSABI 2022)</t>
  </si>
  <si>
    <t>Jardín de Niños Francisco Villa (07DCC2040Z)</t>
  </si>
  <si>
    <t>Jardín de Niños Angel Albino Corzo Castillejos (07EJN0158Y)</t>
  </si>
  <si>
    <t>El Parral</t>
  </si>
  <si>
    <t>Jardín de Niños Matilde Montoya Lafragua (07DCC1086N)</t>
  </si>
  <si>
    <t>Jardín de Niños Juan De La Barrera E Inzaurraga (07DCC0751K)</t>
  </si>
  <si>
    <t>Jardín de Niños Makarenko Anton Semianovich (07EJN0206R)</t>
  </si>
  <si>
    <t>Jardín de Niños Juan Luis Vives (07DJN1154J)</t>
  </si>
  <si>
    <t>Jardín de Niños Isabel Castillejos Velasco (07DJN1366M)</t>
  </si>
  <si>
    <t>Jardín de Niños Sostenes Esponda Farrera (07EJN0274O)</t>
  </si>
  <si>
    <t>Jardín de Niños Delina Salgado Palacios (07DJN0456Y)</t>
  </si>
  <si>
    <t>Jardín de Niños Rosario Castellanos Figueroa (07DCC1342N)</t>
  </si>
  <si>
    <t>Preescolar Emiliano Zapata Salazar (07DCC0672Y)</t>
  </si>
  <si>
    <t>Jardín de Niños Luis Donaldo Colosio Murrieta (07DJN1997Z)</t>
  </si>
  <si>
    <t>Solosuchiapa</t>
  </si>
  <si>
    <t>Primaria Santos Degollado (07DPB0248G)</t>
  </si>
  <si>
    <t>Primaria Ignacio Manuel Altamirano Basilio (07DPR3065U)</t>
  </si>
  <si>
    <t>Primaria Guadalupe Victoria (07DPB1120I)</t>
  </si>
  <si>
    <t>Pantepec</t>
  </si>
  <si>
    <t>Primaria Emiliano Zapata Salazar (07DPB0632B)</t>
  </si>
  <si>
    <t>Primaria Venustiano Carranza Garza (07DPB1238G)</t>
  </si>
  <si>
    <t>Primaria Jaime Nuno Roca (07EPR0018O)</t>
  </si>
  <si>
    <t>Primaria Eduardo Javier Albores (07EPR0596N)</t>
  </si>
  <si>
    <t>Primaria Narciso Mendoza (07DPR2352G)</t>
  </si>
  <si>
    <t>Primaria Republica de Argentina (07DPR0566U)</t>
  </si>
  <si>
    <t>Primaria Guillermo Prieto (07DPB0736X)</t>
  </si>
  <si>
    <t>Primaria Gregorio Torres Quintero (07DPR3473Z)</t>
  </si>
  <si>
    <t>Rayón</t>
  </si>
  <si>
    <t>Primaria Salvador Urbina (07EPR0065Z)</t>
  </si>
  <si>
    <t>Primaria Jaime Torres Bodet (07DPR0999H)</t>
  </si>
  <si>
    <t>Primaria Miguel Hidalgo y Costilla (07DPR0679X)</t>
  </si>
  <si>
    <t>Tuzantán</t>
  </si>
  <si>
    <t xml:space="preserve">Primaria Emiliano Zapata Salazar (07DPR3132B) </t>
  </si>
  <si>
    <t>Primaria Melchor Ocampo (07DPB0392T)</t>
  </si>
  <si>
    <t>Primaria Adolfo Lopez Mateos (07DPR0299O)</t>
  </si>
  <si>
    <t>Secundaria Emilio Rabasa Estebanell (07EES0118G)</t>
  </si>
  <si>
    <t>Secundaria Juan de la Barrera e Inzaurraga (07DES0060Y)</t>
  </si>
  <si>
    <t>Secundaria General 53 (07DES0059I)</t>
  </si>
  <si>
    <t>Telesecundaria No. 84 El Niño Artillero (07ETV0036C)</t>
  </si>
  <si>
    <t>Telesecundaria No. 93 Juan de Grijalva (07ETV0042N)</t>
  </si>
  <si>
    <t>Telesecundaria No. 1070 (07ETV1091C)</t>
  </si>
  <si>
    <t>Primaria 20 de Noviembre (07DPR0063B)</t>
  </si>
  <si>
    <t>Telesecundaria No. 190 15 de Mayo (07ETV0063Z)</t>
  </si>
  <si>
    <t>Jardín de Niños Luz del Saber (07DCC0048D)</t>
  </si>
  <si>
    <t>Jardín de Niños Santiago Serrano Ruiz (07DJN1968E)</t>
  </si>
  <si>
    <t>Jardín de Niños Francisco Javier Alegre (07DJN0745P)</t>
  </si>
  <si>
    <t>Jardín de Niños Maria Rosaura Zapata Cano (07EJN0131R)</t>
  </si>
  <si>
    <t>Jardín de Niños Ovidio Decroly (07EJN0095C)</t>
  </si>
  <si>
    <t>Jardín de Niños Luis Espinosa (07EJN0089S)</t>
  </si>
  <si>
    <t>Jardín de Niños Maria Rosaura Zapata Cano (07DJN2180O)</t>
  </si>
  <si>
    <t>Jardín de Niños Kukulkan (07DCC0225R)</t>
  </si>
  <si>
    <t>Jardín de Niños Gabriela Mistral (07DJN0045W)</t>
  </si>
  <si>
    <t>Primaria Mi Patria Es Primero (07DPB2006X)</t>
  </si>
  <si>
    <t>Primaria Santos Degollado (07DPR0346I)</t>
  </si>
  <si>
    <t>Primaria Luis Donaldo Colosio Murrieta (07DPB2694B)</t>
  </si>
  <si>
    <t>Santiago el Pinar</t>
  </si>
  <si>
    <t>Primaria Primero de Mayo (07DPB2481Z)</t>
  </si>
  <si>
    <t>Primaria Jaime Torres Bodet (07DPB0331F)</t>
  </si>
  <si>
    <t>Primaria Jacinto Perez Pajarito (07DPB2418Y)</t>
  </si>
  <si>
    <t>Primaria Francisco Villa (07DPR4087M)</t>
  </si>
  <si>
    <t>Primaria Emilio Rabasa Estebanell (07DPR1391B)</t>
  </si>
  <si>
    <t>Primaria Rodulfo Figueroa Esquinca (07EPR0396P)</t>
  </si>
  <si>
    <t>Primaria Tierra y Libertad (07DPB0502I)</t>
  </si>
  <si>
    <t>Primaria Emiliano Zapata Salazar (07DPR3451N)</t>
  </si>
  <si>
    <t>Primaria Miguel Hidalgo y Costilla (07DPR3450O)</t>
  </si>
  <si>
    <t>Secundaria Bicentenario de la Independencia Nacional (07DES0025S)</t>
  </si>
  <si>
    <t>Secundaria Santiago Serrano Ruiz (07EES0027P)</t>
  </si>
  <si>
    <t>Primaria 20 de Noviembre (07DPR4603I)</t>
  </si>
  <si>
    <t>Primaria 24 de Febrero (07DPR0377B)</t>
  </si>
  <si>
    <t>Primaria La Democracia</t>
  </si>
  <si>
    <t>Secundaria Técnica Agropecuaria No. 118 (07DST0121N)</t>
  </si>
  <si>
    <t>Telesecundaria No. 332 (07ETV0350T)</t>
  </si>
  <si>
    <t>Telesecundaria No. 853 Mariano Azuela (07ETV0875X)</t>
  </si>
  <si>
    <t>CECYT No 47 Estación Huehuetan (07ETC0049S)</t>
  </si>
  <si>
    <t>Preparatoria Manuel Velasco Suarez (07EBH0104A)</t>
  </si>
  <si>
    <t>Preparatoria Villaflores (07EBH0068M)</t>
  </si>
  <si>
    <t>EMSAD No. 111 Rizo de Oro</t>
  </si>
  <si>
    <t>EMSAD No. 322 Emiliano Zapata Salazar</t>
  </si>
  <si>
    <t>COBACH No. 251 Huixtla (07ECB0117J)</t>
  </si>
  <si>
    <t>Ampliación del tramo: La Angostura – San Francisco Pujiltic (Segunda Etapa); tramo: Km. 0+000 - Km. 44+040; Construcción de Puente en el Km. 15+954 (Obras complementarias y adicionales)</t>
  </si>
  <si>
    <t>Camino: Pichucalco - Juárez - Reforma - Boca de Limón, tramo: Km. 0+000 - Km. 57+100</t>
  </si>
  <si>
    <t>Camino: E.C. (Estación Juárez - Ostuacán) - Nuevo Xochimilco - Peñitas, tramo: Km. 0+000 - Km. 16+600</t>
  </si>
  <si>
    <t>Mantenimiento del camino: E.C. (Reforma – Cristo Rey) – San José Limoncito – Col. Limoncito, tramo: Km. 0+000 – Km. 18+000</t>
  </si>
  <si>
    <t>Camino: Tuxtla Gutiérrez - Suchiapa, tramo: Km. 0+000 - Km. 16+700</t>
  </si>
  <si>
    <t>Agua Potable, Drenaje y Tratamiento (localidades Urbanas). Ramo 16 – S074</t>
  </si>
  <si>
    <t>Agua Potable, Drenaje y Tratamiento (localidades Rurales). Ramo 16 – S074</t>
  </si>
  <si>
    <t>Agua Potable, Drenaje y Tratamiento (localidades Urbanas)</t>
  </si>
  <si>
    <t>Agua Potable, Drenaje y Tratamiento (localidades Rurales)</t>
  </si>
  <si>
    <t>Ampliación del Puente Vado, ubicado en el Km. 2+800, sobre Camino: Cintalapa a Ramal Ejido Pomposo Castellanos, tramo: Km. 0+000 - Km. 7+000</t>
  </si>
  <si>
    <t>Camino: Domingo Chanona - Villaflores, tramo: Km. 50+000 - Km. 70+000</t>
  </si>
  <si>
    <t>Camino: San Cristóbal - Tenejapa - Cancuc, tramo: Km. 0+000 - Km. 54+500</t>
  </si>
  <si>
    <t>Camino: Sur de Villaflores - Francisco Villa, tramo: Km. 0+000 - Km. 6+700</t>
  </si>
  <si>
    <t>Construcción del camino: Chimúm'cum – Al Mojón Chamula, tramo: Km. 0+000 – Km. 9+420, subtramo: Km. 0+900 - Km. 2+000</t>
  </si>
  <si>
    <t>Construcción del camino: E.C. (Simojovel - El Bosque) - Ejido Luis Espinosa, tramo: Km. 0+000 - Km. 6+000; subtramo: Km. 0+000 - Km. 1+000</t>
  </si>
  <si>
    <t>Construcción del camino: Yabteclum - Puebla, tramo: Km. 0+000 – Km. 12+000, subtramo: Km. 9+000 - Km. 10+500</t>
  </si>
  <si>
    <t>Reconstrucción del camino: Ixtacomitán - Chapultenango, tramo: Km. 0+000 - Km. 19+980 (T.A.)</t>
  </si>
  <si>
    <t>Camino: Pijijiapan – Plan de Ayala, tramo: Km. 0+000 - Km. 15+000</t>
  </si>
  <si>
    <t>Camino: San Isidro – Isla San José, tramo: Km. 0+000 - Km. 15+000</t>
  </si>
  <si>
    <t>Camino: Simojovel – San Andrés Duraznal, tramo: Km. 0+000 - Km. 23+800</t>
  </si>
  <si>
    <t>Reconstrucción del camino: E.C. Km. 11.3 (Tuxtla - La Angostura) - Acceso al Aeropuerto Internacional "Ángel Albino Corzo", tramo: Km. 0+000 - Km. 12+100 (T.A.)</t>
  </si>
  <si>
    <t>Reconstrucción del camino: Independencia - Guadalupe Victoria - Nuevo Paraíso, tramo: Km. 0+000 - Km. 27+000 (T.A.)</t>
  </si>
  <si>
    <t>Reconstrucción del camino: Santa Rita - Monte Redondo - Guadalupe Victoria, por falla geológica en el Km. 10+430</t>
  </si>
  <si>
    <t>Construcción del camino: (San José El Contento) - Sibaca - Guaquitepec; tramo: Km. 0+000 - Km. 28+713.50; subtramo: Km. 17+000 - Km. 18+000</t>
  </si>
  <si>
    <t>Construcción del camino: E.C. (Agustín Rubio - Ignacio Zaragoza) - Cerro Las Campanas - Villaflores - San Lorenzo - Reforma y Planada, tramo: Km. 0+000 - Km. 27+000; Subtramo: Km. 16+500 - Km. 17+600</t>
  </si>
  <si>
    <t>Construcción del camino: E.C. (Bochil – Luis Espinosa) – Garrido Canaval (Chavarria), tramo: Km. 0+000 - Km. 11+000, subtramo: Km. 5+500 – Km. 7+000</t>
  </si>
  <si>
    <t>Construcción del camino: E.C. (El Pozo) Km. 2+250 - Naxic, tramo: Km. 0+000 - Km. 1+700; subtramo Km. 1+000 - Km. 1+700</t>
  </si>
  <si>
    <t>Construcción del camino: E.C. (Huixtan - Oxchuc) - Los Ranchos; tramo: Km. 0+000 - Km. 7+500, subtramo: km 1+000 - km 2+000</t>
  </si>
  <si>
    <t>Construcción del camino: E.C. (Icalumtic – Aldama), tramo: Km. 0+000 – Km. 7+120, subtramo: Km. 4+500 Km. 6+200</t>
  </si>
  <si>
    <t>Construcción del camino: E.C. Luis Espinoza - La Laguna, tramo: Km. 0+000 – Km. 5+400, subtramo: Km. 4+500 – Km. 5+400</t>
  </si>
  <si>
    <t>Construcción del camino: Ejido Las Nubes - Santa Margarita Agua Azul, tramo: Km. 0+000 - km 5+367, subtramo: Km. 3+500 – Km. 5+367</t>
  </si>
  <si>
    <t>Construcción del camino: Joltzemen - Yutbash, tramo: Km. 0+000 – Km. 8+120; subtramo: Km. 3+000 – Km. 4+440</t>
  </si>
  <si>
    <t>Construcción del camino: Saclum- Tzizim, tramo: Km. 15+000 - km 26+320; subtramo: Km. 16+500 - km 18+000</t>
  </si>
  <si>
    <t>Construcción del camino: San Fernando – Colonia Cuauhtémoc, tramo: Km. 0+000 al Km. 9+000, subtramo: Km. 0+000 - Km. 1+000</t>
  </si>
  <si>
    <t>Construcción del camino: Santa Rosa - Frontera Mexiquito; tramo Km. 10+000 - km 21+260, subtramo: Km. 16+200 - 17+200</t>
  </si>
  <si>
    <t>Construcción del camino: Tzajaltetic - Los Ranchos - Corralito, tramo: Km. 0+000 – Km. 12+017, subtramo: Km. 10+000 - Km. 11+000</t>
  </si>
  <si>
    <t>Construcción del camino: Yakampot - E.C. Yaalchitom, tramo: Km. 0+000 - Km. 27+100, subtramo: Km. 13+500 - Km. 14+500</t>
  </si>
  <si>
    <t>Construcción del camino: Yalcook - Rafael Ramírez - Rafael Pascacio Gamboa - Nuevo Santiago, tramo: Km. 0+000 – Km. 31+500; subtramo: Km. 25+000 – Km. 26+000</t>
  </si>
  <si>
    <t>Rehabilitación de obras de drenaje del camino: Arriaga - 5 de Mayo, tramo: Km. 0+000 - Km. 5+200, en los cadenamientos: Km. 1+500, Km. 3+700 y Km. 4+500</t>
  </si>
  <si>
    <t>Camino: Chespal Nuevo - Pavencul, tramo: Km. 0+000 - Km. 27+360</t>
  </si>
  <si>
    <t>Camino: Cintalapa - Rafael Cal y Mayor, tramo: Km. 0+000 - Km. 62+000</t>
  </si>
  <si>
    <t>Camino: Rivera La Unión (Castaño) - Julián Grajales, tramo: Km. 0+000 - Km. 17+000.</t>
  </si>
  <si>
    <t>Camino: Salto de Agua - E.C. (V. Hermosa - Merida), tramo: Km. 0+000 - Km. 6+200</t>
  </si>
  <si>
    <t>Camino: San Antonio Las Rosas - E.C.(Candelaria - San Cristóbal), tramo: Km. 0+0000 - Km. 0+790.59</t>
  </si>
  <si>
    <t>Ampliación del tramo: La Angostura - San Francisco Pujiltic (3a. Etapa); tramo: Km. 0+000 - Km. 44+040; Construcción de Puente de 25.00 ml, ubicado en el Km. 29+814.82</t>
  </si>
  <si>
    <t>Construcción del camino: E.C. (Chalchihuitán - Tzacucum) - Balunaco, tramo: Km. 0+000 - Km. 7+904, subtramo: km 1+300 - km 2+300</t>
  </si>
  <si>
    <t>Construcción del camino: E.C. (Huixtán - Oxchuc) - Buena Vista; tramo: Km. 0+000 - Km. 5+590.84, subtramo: Km. 4+000 - Km. 5+000</t>
  </si>
  <si>
    <t>Rehabilitacion del camino rural: E.C. Rincon Chamula - La Florida, tramo: Km. 0+000 - Km. 5+500</t>
  </si>
  <si>
    <t>Ampliación del tramo: La Angostura - San Francisco Pujiltic (3a. Etapa); tramo: Km. 0+000 - Km. 44+040; subtramo: Km. 23+000 al Km. 33+000</t>
  </si>
  <si>
    <t>Camino: Chicomuselo - Rizo de Oro, tramo: Km. 0+000 - Km. 36+800</t>
  </si>
  <si>
    <t>Camino: E.C. (Comitán - Las Margaritas) - La Independencia, tramo: Km. 0+000 - Km. 10+000</t>
  </si>
  <si>
    <t>Camino: Motozintla - Niquivil - Pavencul, tramo: Km. 0+000 - Km. 42+300</t>
  </si>
  <si>
    <t>Rehabilitación y mantenimiento del centro de salud El Eden A.E. (INSABI 2022)</t>
  </si>
  <si>
    <t>Rehabilitación y mantenimiento del centro de salud Tectuapán A.E. (INSABI 2022)</t>
  </si>
  <si>
    <t>Rehabilitación y mantenimiento de la clínica de la mujer Pichucalco A.E. (INSABI 2022)</t>
  </si>
  <si>
    <t>Rehabilitación y mantenimiento de la UNEME CAPACITS Tapachula A.E. (INSABI 2022)</t>
  </si>
  <si>
    <t>Rehabilitación y mantenimiento del centro de salud Pacayal Frontera A.E. (INSABI 2022)</t>
  </si>
  <si>
    <t>Centro de Atención Múltiple Benito Juárez García (07DML0009Q)</t>
  </si>
  <si>
    <t>Centro de Atención Múltiple Modalidad Escuela (07DML0010F)</t>
  </si>
  <si>
    <t>Jardín de Niños Ángela Peralta (07DCC1178D)</t>
  </si>
  <si>
    <t>Jardín de Niños Bartolomé Villatoro (07DCC0268P)</t>
  </si>
  <si>
    <t>Jardín de Niños Benito Juárez García (07DCC2055A)</t>
  </si>
  <si>
    <t xml:space="preserve">Jardín de Niños Calmecac (07DJN0420J) </t>
  </si>
  <si>
    <t>Jardín de Niños Camilo Pintado Rincón (07DJN0622F)</t>
  </si>
  <si>
    <t>Jardín de Niños Fernando Montes de Oca Rodríguez (07EJN0281Y)</t>
  </si>
  <si>
    <t>Jardín de Niños Francisco Ignacio Madero González (07DCC0859B)</t>
  </si>
  <si>
    <t>Jardín de Niños Frida Kahlo Calderón (07DJN2097P)</t>
  </si>
  <si>
    <t>Jardín de Niños Héctor Ventura (07EJN0606N)</t>
  </si>
  <si>
    <t>Jardín de Niños Ignacio Comonfort (07DJN0480Y)</t>
  </si>
  <si>
    <t>Jardín de Niños Jaime Sabines Gutiérrez (07DCC1872C)</t>
  </si>
  <si>
    <t>Jardín de Niños José Felipe Flores (07DJN1643Z)</t>
  </si>
  <si>
    <t>Jardín de Niños José Maria Morelos y Pavón (07DCC1101P)</t>
  </si>
  <si>
    <t>Jardín de Niños José Maria Morelos Y Pavón (07DCC1341O)</t>
  </si>
  <si>
    <t>Jardín de Niños Juan González (07DCC0561T)</t>
  </si>
  <si>
    <t>Jardín de Niños Justo Sierra Méndez (07EJN0059Y)</t>
  </si>
  <si>
    <t>Jardín de Niños Leona Vicario Fernández (07DCC1485K)</t>
  </si>
  <si>
    <t>Jardín de Niños Leona Vicario Fernández (07EJN0224G)</t>
  </si>
  <si>
    <t>Jardín de Niños Luz Esther Sánchez Ramirez (07EJN0708K)</t>
  </si>
  <si>
    <t>Jardín de Niños Netzahualcóyotl (07DCC0436V)</t>
  </si>
  <si>
    <t>Jardín de Niños Niño Artillero (07DJN0026H)</t>
  </si>
  <si>
    <t>Jardín de Niños Niños Héroes de Chapultepec (07DCC0652K)</t>
  </si>
  <si>
    <t>Primaria Álvaro Obregón (07DPB0453Q)</t>
  </si>
  <si>
    <t>Primaria Álvaro Obregón (07DPB2517Y)</t>
  </si>
  <si>
    <t>Primaria América (07DPR0632C)</t>
  </si>
  <si>
    <t>Primaria Belisario Domínguez Palencia (07DPB1947H)</t>
  </si>
  <si>
    <t>Primaria Belisario Domínguez Palencia (07DPB2321M)</t>
  </si>
  <si>
    <t>Primaria Belisario Domínguez Palencia (07DPR4827Q)</t>
  </si>
  <si>
    <t>Primaria Belisario Domínguez Palencia (07EPR0107H)</t>
  </si>
  <si>
    <t>Primaria Belisario Domínguez Palencia (07EPR0195S)</t>
  </si>
  <si>
    <t>Primaria Belisario Domínguez Palencia (07EPR0342L)</t>
  </si>
  <si>
    <t>Primaria Benito Juárez García (07DPB2417Z)</t>
  </si>
  <si>
    <t>Primaria Benito Juárez García (07DPR2102A)</t>
  </si>
  <si>
    <t>Primaria Benito Juárez García (07DPR4095V)</t>
  </si>
  <si>
    <t>Primaria Benito Juárez García (07EPR0265X)</t>
  </si>
  <si>
    <t>Primaria Benito Juárez García (07EPR0663V)</t>
  </si>
  <si>
    <t>Primaria Cuauhtémoc (07DPB3199I)</t>
  </si>
  <si>
    <t>Primaria Cuauhtémoc (07DPR0502J)</t>
  </si>
  <si>
    <t>Primaria Cuauhtémoc (07DPR0785G)</t>
  </si>
  <si>
    <t>Primaria Cuauhtémoc (07DPR2077S)</t>
  </si>
  <si>
    <t>Primaria Erasto Urbina García (07DPB0178B)</t>
  </si>
  <si>
    <t>Primaria Escuadrón 201 (07DPR1065G)</t>
  </si>
  <si>
    <t>Primaria Flores Magón (07DPB0396P)</t>
  </si>
  <si>
    <t>Primaria Francisco González Bocanegra (07DPR1294Z)</t>
  </si>
  <si>
    <t>Primaria Fray Bartolomé de las Casas (07EPR0301L)</t>
  </si>
  <si>
    <t>Primaria Fray Matías de Córdova y Ordoñez (07DPR2079Q)</t>
  </si>
  <si>
    <t>Primaria Ignacio José de Allende Y Unzaga (07DPR1261I)</t>
  </si>
  <si>
    <t>Primaria Jaime Sabines Gutiérrez (07EPR0586G)</t>
  </si>
  <si>
    <t>Primaria José Vasconcelos Calderón (07DPB2600X)</t>
  </si>
  <si>
    <t>Primaria José Vasconcelos Calderón (07EPR0519I)</t>
  </si>
  <si>
    <t>Primaria Josefa Ortiz de Domínguez (07DPR4009I)</t>
  </si>
  <si>
    <t>Primaria Juan Álvarez Hurtado (07DPB2735L)</t>
  </si>
  <si>
    <t>Primaria Juan Escutia y Martínez (07DPB3188C)</t>
  </si>
  <si>
    <t>Primaria Juan Escutia y Martínez (07DPR3274Z)</t>
  </si>
  <si>
    <t>Primaria Juan Sabines Gutiérrez (07DPB2040D)</t>
  </si>
  <si>
    <t>Primaria Justo Sierra Méndez (07DPB1505M)</t>
  </si>
  <si>
    <t>Primaria Justo Sierra Méndez (07DPB1863Z)</t>
  </si>
  <si>
    <t>Primaria Justo Sierra Méndez (07DPR0102N)</t>
  </si>
  <si>
    <t>Primaria Leona Vicario Fernández (07DPR1516T)</t>
  </si>
  <si>
    <t>Primaria Leona Vicario Fernández (07DPR3397J)</t>
  </si>
  <si>
    <t>Primaria Manuel Gamio Martínez Centro de Integración Social 9 (07DCI0009W)</t>
  </si>
  <si>
    <t>Primaria México (07DPR4638Y)</t>
  </si>
  <si>
    <t>Primaria Netzahualcóyotl (07DPB2428E)</t>
  </si>
  <si>
    <t>Primaria Netzahualcóyotl (07DPB0949Z)</t>
  </si>
  <si>
    <t>Primaria Nicolás Bravo Rueda (07DPB2639I)</t>
  </si>
  <si>
    <t>Primaria Nicolás Bravo Rueda (07DPR0142O)</t>
  </si>
  <si>
    <t>Primaria Niños Héroes de Chapultepec (07DPB0308E)</t>
  </si>
  <si>
    <t>Primaria Niños Héroes de Chapultepec (07DPR4666U)</t>
  </si>
  <si>
    <t>Primaria Pilar Espinosa de León (07DPR0132H)</t>
  </si>
  <si>
    <t>Primaria Pitágoras (07DPB2754Z)</t>
  </si>
  <si>
    <t>Primaria Raúl Téllez Chávez (07DPR4261C)</t>
  </si>
  <si>
    <t>Primaria Revolución Social (07DPB1240V)</t>
  </si>
  <si>
    <t>Primaria Unión y Progreso (07EPR0189H)</t>
  </si>
  <si>
    <t>Primaria Vicente Ramón Guerrero Saldaña (07DPB2501X)</t>
  </si>
  <si>
    <t>Secundaria José Vasconcelos Calderón (07DES0009A)</t>
  </si>
  <si>
    <t>Secundaria Juan Sabines Gutiérrez (07EES0190Q)</t>
  </si>
  <si>
    <t>Secundaria Justo Sierra Méndez (07EES0026Q)</t>
  </si>
  <si>
    <t>Secundaria Técnica No. 25 (07DST0025K)</t>
  </si>
  <si>
    <t>Secundaria Técnica No. 40 (07DST0040C)</t>
  </si>
  <si>
    <t>Secundaria Técnica No. 67 (07DST0075S)</t>
  </si>
  <si>
    <t>Secundaria Técnica No. 85 (07DST0089V)</t>
  </si>
  <si>
    <t>Secundaria Técnica No. 93 (07DST0097D)</t>
  </si>
  <si>
    <t>Secundaria Técnica No. 114 (07DST0117A)</t>
  </si>
  <si>
    <t>Secundaria Técnica No. 152 (07DST0155D)</t>
  </si>
  <si>
    <t>Secundaria Técnica Industrial No. 146 (07DST0149T)</t>
  </si>
  <si>
    <t>Telesecundaria No. 46 José Vasconcelos Calderón (07ETV0021A)</t>
  </si>
  <si>
    <t>Telesecundaria No. 123 Jaime Sabines Gutiérrez (07ETV0359K)</t>
  </si>
  <si>
    <t>Telesecundaria No. 282 Julián Grajales (07ETV0082O)</t>
  </si>
  <si>
    <t>Telesecundaria No. 310 Alfonso Caso Álvarez (07ETV0116O)</t>
  </si>
  <si>
    <t>Telesecundaria No. 339 Ignacio Lopez Rayón (07ETV0343J)</t>
  </si>
  <si>
    <t>Telesecundaria No. 340 Benito Juárez García (07ETV0345H)</t>
  </si>
  <si>
    <t>Telesecundaria No. 383 Sentimientos de La Nación (07ETV0155Q)</t>
  </si>
  <si>
    <t>Telesecundaria No. 1015 Sentimientos de la Nación (07ETV1014Y)</t>
  </si>
  <si>
    <t>Telesecundaria No. 1252 Guillermo González Camarena (07ETV1275J)</t>
  </si>
  <si>
    <t>Telesecundaria No. 1266 Gustavo Díaz Ordaz (07ETV1289M)</t>
  </si>
  <si>
    <t>Telesecundaria No. 1417 Francisco Ignacio Madero González (07ETV1440S)</t>
  </si>
  <si>
    <t>Telesecundaria No. 1484 Ignacio José de Allende y Unzaga (07ETV1477F)</t>
  </si>
  <si>
    <t>Telesecundaria No. 1485 Niños Héroes de Chapultepec (07ETV1478E)</t>
  </si>
  <si>
    <t>Jardín de Niños Agustín Melgar</t>
  </si>
  <si>
    <t>Jardín de Niños Ángela Peralta</t>
  </si>
  <si>
    <t>Jardín de Niños Benito Juárez García</t>
  </si>
  <si>
    <t>Jardín de Niños Cristóbal Rodas García (07DJN0941R)</t>
  </si>
  <si>
    <t>Jardín de Niños Delfina Rincón (07EJN0005U)</t>
  </si>
  <si>
    <t>Jardín de Niños Fray Matías Antonio de Córdova y Ordoñez</t>
  </si>
  <si>
    <t>Jardín de Niños José de los Reyes Martínez</t>
  </si>
  <si>
    <t>Jardín de Niños Josefa Ortiz de Domínguez</t>
  </si>
  <si>
    <t>Jardín de Niños Juan Sabines Gutiérrez (07EJN0466D)</t>
  </si>
  <si>
    <t>Jardín de Niños León Felipe (07DJN0708L)</t>
  </si>
  <si>
    <t>Jardín de Niños Niños Héroes de Chapultepec (07DCC0266R)</t>
  </si>
  <si>
    <t>Jardín de Niños Prudencio Moscoso Pastrana</t>
  </si>
  <si>
    <t>Jardín de Niños Rosario Castellanos Figueroa</t>
  </si>
  <si>
    <t>Jardín de Niños Tláloc (07Djn1751G)</t>
  </si>
  <si>
    <t>Primaria Alberto González Blanco</t>
  </si>
  <si>
    <t>Primaria Alfonso Caso Álvarez (07DPB0595O)</t>
  </si>
  <si>
    <t>Primaria Belisario Domínguez Palencia</t>
  </si>
  <si>
    <t>Primaria Benito Juárez García</t>
  </si>
  <si>
    <t>Primaria Carlos Augusto Vidal Sánchez</t>
  </si>
  <si>
    <t>Primaria Comunitaria Margarita Maza de Juárez (07EPB0847A)</t>
  </si>
  <si>
    <t>Primaria Constitución de 1857 (07DPR0175F)</t>
  </si>
  <si>
    <t>Primaria Cuauhtémoc (07DPB0665T)</t>
  </si>
  <si>
    <t>Primaria Donaciano González Flores (07DPR0470H)</t>
  </si>
  <si>
    <t>Primaria Efraín Antonio Gutiérrez (07EPR0159N)</t>
  </si>
  <si>
    <t>Primaria Fernando Castañón Gamboa</t>
  </si>
  <si>
    <t>Primaria Francisco Ignacio Madero González</t>
  </si>
  <si>
    <t>Primaria Francisco Ignacio Madero González (07DPR3224S)</t>
  </si>
  <si>
    <t>Primaria Fray Bartolomé de las Casas (07DPB2145Y)</t>
  </si>
  <si>
    <t>Primaria Fray Bartolomé de las Casas (07DPR3151Q)</t>
  </si>
  <si>
    <t>Primaria Hermoso Nájera</t>
  </si>
  <si>
    <t>Primaria Ignacio José de Allende y Unzaga (07DPR0682K)</t>
  </si>
  <si>
    <t>Primaria José Castillo Tielemans (07EPR0579X)</t>
  </si>
  <si>
    <t>Primaria Juan Álvarez (07DPR0510S)</t>
  </si>
  <si>
    <t>Primaria Juan Escutia y Martínez</t>
  </si>
  <si>
    <t>Primaria Justo Sierra Méndez (07DPR0983G)</t>
  </si>
  <si>
    <t>Primaria Justo Sierra Méndez (07EPR0233E)</t>
  </si>
  <si>
    <t>Primaria Lázaro Cárdenas de Río</t>
  </si>
  <si>
    <t>Primaria Leona Vicario Fernández (07DPR1434J)</t>
  </si>
  <si>
    <t>Primaria Miguel Alemán Valdés</t>
  </si>
  <si>
    <t>Primaria Miguel Álvarez del Toro</t>
  </si>
  <si>
    <t>Primaria Nicolás Bravo Rueda</t>
  </si>
  <si>
    <t>Primaria Niños Héroes de Chapultepec</t>
  </si>
  <si>
    <t>Primaria Niños Héroes de Chapultepec (07DPB0557L)</t>
  </si>
  <si>
    <t>Primaria Ricardo Flores Magón (07DPB3094O)</t>
  </si>
  <si>
    <t>Primaria Salvador Díaz Mirón (07DPR2043B)</t>
  </si>
  <si>
    <t>Primaria Sebastián Perez Núñez (07DPB2612B)</t>
  </si>
  <si>
    <t>Primaria Sor Juana Inés de la Cruz (07EPR0542J)</t>
  </si>
  <si>
    <t>Primaria Valentín Gomez Farías (07DPB0284L)</t>
  </si>
  <si>
    <t>Secundaria Belisario Domínguez Palencia</t>
  </si>
  <si>
    <t>Secundaria Benito Juárez García</t>
  </si>
  <si>
    <t>Secundaria General José Emilio Grajales Moguel (07DES0001I)</t>
  </si>
  <si>
    <t>Secundaria José Felipe Flores (07DES0014M)</t>
  </si>
  <si>
    <t>Secundaria Juan Jaime Domínguez Ortega</t>
  </si>
  <si>
    <t>Secundaria Unión y Progreso Ejidal (07DES0038W)</t>
  </si>
  <si>
    <t>Secundaria Técnica No. 60</t>
  </si>
  <si>
    <t>Secundaria Técnica No. 76 (07DST0078P)</t>
  </si>
  <si>
    <t>Secundaria Técnica No. 129</t>
  </si>
  <si>
    <t>Telesecundaria No. 48 Ricardo Flores Magón</t>
  </si>
  <si>
    <t>Telesecundaria No. 63 Álvaro Obregón (07ETV0100N)</t>
  </si>
  <si>
    <t>Telesecundaria No. 141 José Emilio Grajales Moguel</t>
  </si>
  <si>
    <t>Telesecundaria No. 486 Rosario Castellanos Figueroa</t>
  </si>
  <si>
    <t>Telesecundaria No. 1380 Javier Álvarez Ramos</t>
  </si>
  <si>
    <t>Telesecundaria No. 1413 Quetzalcóatl</t>
  </si>
  <si>
    <t>Escuela Preparatoria Jaime Sabines Gutiérrez (07EBH0097H)</t>
  </si>
  <si>
    <t>Centro de Capacitación Técnica Industrial 86</t>
  </si>
  <si>
    <t>CONALEP No. 312 Tuxtla Gutiérrez (07DPT0010L)</t>
  </si>
  <si>
    <t>CONALEP No. 312 Tuxtla Gutiérrez</t>
  </si>
  <si>
    <t>Preparatoria Cuauhtémoc (07EBH0100E)</t>
  </si>
  <si>
    <t>Escuela Normal Mactumatzá</t>
  </si>
  <si>
    <t>Instituto Tecnológico de Tapachula</t>
  </si>
  <si>
    <t>Universidad Politécnica de Tapachula (07EPO0002Q)</t>
  </si>
  <si>
    <t>Oficinas administrativas del ICATECH (Construcción 1a. Etapa)</t>
  </si>
  <si>
    <t>Camino: E.C. (Simojovel - Huitiupán) - San Rafael, tramo: Km. 0+000 - Km. 12+500</t>
  </si>
  <si>
    <t>Construcción de puente "Las Garzas" de 40 m.l. sobre el río Doña María ubicado en el Km. 14+400, sobre el camino: Acapetahua - Embarcadero Las Garzas, tramo: Km. 0+000 - Km. 17+500</t>
  </si>
  <si>
    <t>Construcción del sistema de agua potable en la localidad de Chiotic (Terminación)</t>
  </si>
  <si>
    <t>Construcción del sistema de alcantarillado sanitario en la localidad de Francisco I. Madero Norte (Terminación)</t>
  </si>
  <si>
    <t>Elaboración del estudio y proyecto ejecutivo del sistema integral de saneamiento de la localidad JolJamil</t>
  </si>
  <si>
    <t>Rehabilitación del sistema de agua potable en la localidad de Juan Diego X´Oyep</t>
  </si>
  <si>
    <t>Ampliación del tramo: La Angostura – San Francisco Pujiltic (3a. Etapa); tramo: Km. 0+000 – Km. 44+040</t>
  </si>
  <si>
    <t>Reconstrucción del camino rural: E.C. (Ángel Albino Corzo – Siltepec) – Capitán Luis A. Vidal; tramo: Km. 0+000 al Km. 14+300</t>
  </si>
  <si>
    <t>Reconstrucción del camino: Betania – Acala – Flores Magón, tramo: 0+000 al Km. 35+300 (T.A.)</t>
  </si>
  <si>
    <t>Reconstrucción del camino: Cate - El Bosque - Simojovel - Huitiupán, tramo: Km. 34+000 - Km. 44+000 (T.A.)</t>
  </si>
  <si>
    <t>Reconstrucción del camino: E.C. (Chenalhó – Pantelhó) – Chalchihuitán, tramo: 0+000 al Km. 5+400 (T.A.)</t>
  </si>
  <si>
    <t>Reconstrucción del camino: E.C. Km. 11.3 (Tuxtla - La Angostura) - acceso al Aeropuerto Internacional "Ángel Albino Corzo", tramo: Km. 0+000 - Km. 12+100 (T.A.)</t>
  </si>
  <si>
    <t>Reconstrucción del puente "Buena Vista" de 10 m.l., ubicado en el Km. 0+800, sobre el camino: Buenavista - San José Buenavista</t>
  </si>
  <si>
    <t>Reconstrucción del puente "Cuyamiapa" de 15 M.L., Ubicado en el Km. 2+750, sobre el Camino: Escuintla - El Triunfo</t>
  </si>
  <si>
    <t>Reconstrucción del puente "Río Cacate" de 20 M.L., Ubicado en el Km. 2+250, sobre el Camino: Ixhuatán - San Miguel</t>
  </si>
  <si>
    <t>Reconstrucción del puente "Sin Nombre" de 15 M.L., ubicado en el Km. 61+000, sobre el camino: Tuxtla - Portillo Zaragoza</t>
  </si>
  <si>
    <t>Reconstrucción del puente “Costa Rica” de 20 M.L., ubicado en el Km. 5+500 sobre el camino: Ramal a Nueva Costa Rica</t>
  </si>
  <si>
    <t>Reconstrucción del puente “Río Cuachí” de 25 M.L., ubicado en el Km. 0+550 sobre el camino: Guadalupe Victoria – San José Plan Ocotal</t>
  </si>
  <si>
    <t>Reconstrucción del puente “San Simón” de 25 M.L., ubicado en el Km. 6+800 sobre el camino: Agua Fría – Al Trébol</t>
  </si>
  <si>
    <t>Reconstrucción del puente río Salado, Ubicado en el Km. 2+500, sobre el camino: San Lucas - Chiapilla</t>
  </si>
  <si>
    <t>Reconstrucción del puente vehicular de 10.00 M.L. ubicado en el Km. 0+210, sobre el camino: Guadalupe Paxila - Paxila Antioquia</t>
  </si>
  <si>
    <t>Reconstrucción del puente vehicular de 25.00 M.L. ubicado en el Km. 2+200, sobre el camino: E.C. (Simojovel - Pueblo Nuevo) - Las Maravillas</t>
  </si>
  <si>
    <t>Reconstrucción del puente vehicular de 30.0 ML., ubicado en el Km. 14+400, sobre el camino: San Manuel - Platanar Abajo 2a. Sección - E.C. (Juárez - Ostuacán)</t>
  </si>
  <si>
    <t>Reconstrucción del puente vehicular de 70 M.L., ubicado en el Km. 1+200, sobre el camino: E.C. (San Manuel - E.C. Juárez - Ostuacán) - Plutarco Elías Calles</t>
  </si>
  <si>
    <t>Reconstrucción puente “Córcega” de 20 M.L., ubicado en el Km. 5+400 sobre el camino: Agua Fría – al Trébol</t>
  </si>
  <si>
    <t>Ampliación del tramo: La Angostura - San Francisco Pujiltic (3a. Etapa); tramo: Km. 0+000 - Km. 44+040; subtramo: Km. 23+000 al Km. 33+000.</t>
  </si>
  <si>
    <t>Ampliación del tramo: La Angostura - San Francisco Pujiltic (3a. Etapa); tramo: Km. 0+000 - Km. 44+040; construcción de paso superior vehicular de 25.00 ml, ubicado en el Km. 29+270 (Zona urbana de Venustiano Carranza)</t>
  </si>
  <si>
    <t>Elaboración del estudio y proyecto ejecutivo para la construcción de la planta de tratamiento de aguas residuales en la localidad Doctor Domingo Chanona</t>
  </si>
  <si>
    <t>Elaboración del estudio y proyecto ejecutivo del colector sanitario El Sabino e interconexión al colector existente frente al Instituto Tecnológico Regional de Tuxtla Gutiérrez en la ciudad de Tuxtla Gutiérrez</t>
  </si>
  <si>
    <t>Proyecto de ingeniería básica y análisis de alternativas de solución para la adecuación de la obra de toma de la planta potabilizadora "Ciudad del Agua" (Etapa 2 de 2) en la ciudad de Tuxtla Gutiérrez</t>
  </si>
  <si>
    <t>Elaboración del estudio y proyecto ejecutivo del sistema integral de saneamiento de la localidad San Miguel</t>
  </si>
  <si>
    <t>Reposición de 50 m. de la red de drenaje sanitario del sistema de alcantarillado sanitario de la cabecera municipal</t>
  </si>
  <si>
    <t>Reposición de 2 cruces aéreos del sistema de abasto de agua potable de la cabecera municipal</t>
  </si>
  <si>
    <t>Reposición de 100 m. de cruce aéreo del sistema de abasto de agua potable de la cabecera municipal</t>
  </si>
  <si>
    <t xml:space="preserve"> Ampliación de la planta de tratamiento de aguas residuales en la localidad El Jobo</t>
  </si>
  <si>
    <t>Ampliación de la planta de tratamiento de aguas residuales en la localidad Jesús María Garza</t>
  </si>
  <si>
    <t>Construcción de la planta de tratamiento de aguas residuales en la cabecera municipal (1a. Etapa)</t>
  </si>
  <si>
    <t>Construcción de la planta de tratamiento de aguas residuales en la localidad Embarcadero de Jericó (El Siglo)</t>
  </si>
  <si>
    <t>Construcción de la planta de tratamiento de aguas residuales en la localidad de Francisco I. Madero Norte</t>
  </si>
  <si>
    <t>Construcción de Obras Complementarias para la planta de tratamiento de aguas residuales en la localidad Chacaljocom</t>
  </si>
  <si>
    <t>Elaboración de estudio y proyecto ejecutivo del sistema de agua potable de la localidad de José María Morelos y Pavón</t>
  </si>
  <si>
    <t>Ampliación del sistema de alcantarillado sanitario (1a de 3 Etapas) en la cabecera municipal</t>
  </si>
  <si>
    <t>Construcción del sistema de alcantarillado sanitario en la localidad de Bayalemo Dos</t>
  </si>
  <si>
    <t>Construcción del sistema de alcantarillado sanitario en la localidad de San Vicente La Mesilla</t>
  </si>
  <si>
    <t>Contrucción del sistema de alcantarillado sanitario en la localidad San Nicolás Buenavista</t>
  </si>
  <si>
    <t>Reconstrucción del sistema de agua potable (2a. de 2 Etapas) en la cabecera municipal</t>
  </si>
  <si>
    <t>Construcción de sanitarios con biodigestor (40 sanitarios) en la localidad La Merced</t>
  </si>
  <si>
    <t>Construcción de Sistema de captación de agua pluvial (40 Tanques) en la localidad La Merced</t>
  </si>
  <si>
    <t>Construcción del sistema de agua potable 1a de 2 etapas en la localidad de El Lacandón</t>
  </si>
  <si>
    <t>Construcción del sistema de agua potable en la localidad Betania</t>
  </si>
  <si>
    <t>Construcción del sistema de agua potable en la localidad de Nueva Galilea</t>
  </si>
  <si>
    <t>Ampliación del sistema de agua potable en la localidad de Yaxgemel Unión</t>
  </si>
  <si>
    <t>Construcción del sistema de agua potable en la localidad Joltzemén</t>
  </si>
  <si>
    <t>Construcción del sistema de agua potable en la localidad de Natoc</t>
  </si>
  <si>
    <t>Rehabilitación del sistema de agua potable en la localidad San Felipe Tizapa</t>
  </si>
  <si>
    <t>Construcción del sistema de agua potable (1a de 2 Etapas) en la localidad de El Lacandon</t>
  </si>
  <si>
    <t>Construcción del sistema integral de agua potable (1a. de 2 Etapas) en la cabecera municipal</t>
  </si>
  <si>
    <t>Elaboración de estudio y proyecto ejecutivo para la ampliación y rehabilitación del sistema de agua potable en la localidad Cerro Norte Don Juan</t>
  </si>
  <si>
    <t>Reconstrucción y ampliación del sistema de alcantarillado sanitario en la localidad de Francisco I Madero</t>
  </si>
  <si>
    <t>Camino rural: Tectuapán - Viejo Nicapa, tramo: Km. 0+000 - Km. 9+600</t>
  </si>
  <si>
    <t>Camino: Reforma - Cristo Rey, tramo: Km. 0+000 - Km. 14+800; construcción de puente de cajón de concreto de 12.00 ml., ubicado en el Km. 1+700</t>
  </si>
  <si>
    <t>Mantenimiento del camino rural: E.C. (Luis Donaldo Colosio Murrieta - Galilea (Rachel Casaus Azmitia)) - Azufre 2ª. Sección, tramo: Km. 0+000 - Km. 2+000 (T.A.)</t>
  </si>
  <si>
    <t>Mantenimiento del camino rural: E.C. (Pueblo Juárez - Nicolás Bravo 1ª. Sección) - Blanquillo 2ª. Sección - Limites Estado de Tabasco, tramo: Km. 0+000 - Km. 14+800 (T.A.)</t>
  </si>
  <si>
    <t>Mantenimiento del camino: E.C. (Pichucalco - Teapa) - acceso al Cereso, tramo: Km. 0+000 - Km. 1+200 (T.A.)</t>
  </si>
  <si>
    <t>Construcción de 2 puentes, ubicados en el Km. 0+290 y 0+600, sobre el camino: E.C. (Huixtán - Oxchuc) - Los Ranchos, tramo: Km. 0+000 - Km. 5+400</t>
  </si>
  <si>
    <t>Construcción de colector de aguas residuales en la cabecera municipal de Chamula (1a. de 2 Etapas)</t>
  </si>
  <si>
    <t>Construcción de la red de distribución del sistema de agua potable de la localidad Colonia Ejidal</t>
  </si>
  <si>
    <t>Construcción de obras complementarias para el sistema de agua potable en la localidad de Ojo de Agua II</t>
  </si>
  <si>
    <t>Construcción de obras complementarias para la planta de tratamiento de aguas residuales en la localidad de Jesús María Garza</t>
  </si>
  <si>
    <t>Construcción de sanitarios ecológicos en la localidad Alamul</t>
  </si>
  <si>
    <t xml:space="preserve">Construcción de sanitarios ecológicos en la localidad Bumilja (Ampliación) </t>
  </si>
  <si>
    <t>Construcción de sanitarios ecológicos en la localidad de Hidalgo</t>
  </si>
  <si>
    <t>Construcción de sanitarios ecológicos en la localidad de La Palma Uno</t>
  </si>
  <si>
    <t>Construcción de sanitarios ecológicos en la localidad de Oniltic</t>
  </si>
  <si>
    <t>Construcción de sanitarios ecológicos en la localidad de San Antonio Buenavista</t>
  </si>
  <si>
    <t>Construcción de sanitarios ecológicos en la localidad Jolxojom' K'Akal</t>
  </si>
  <si>
    <t>Construcción de sanitarios ecológicos en la localidad La Ventana</t>
  </si>
  <si>
    <t>Construcción de sanitarios ecológicos en la localidad Lázaro Cárdenas</t>
  </si>
  <si>
    <t>Construcción de sanitarios ecológicos en la localidad Natiltón</t>
  </si>
  <si>
    <t>Construcción de sanitarios ecológicos en la localidad Pulumsibac</t>
  </si>
  <si>
    <t>Construcción de tanques individuales de captación pluvial de ferrocemento en la localidad Alamul</t>
  </si>
  <si>
    <t xml:space="preserve">Construcción de tanques individuales de captación pluvial de ferrocemento en la localidad Bumilja (Ampliación) </t>
  </si>
  <si>
    <t>Construcción de tanques individuales de captación pluvial de ferrocemento en la localidad de Oniltic</t>
  </si>
  <si>
    <t>Construcción de tanques individuales de captación pluvial de ferrocemento en la localidad de San Antonio Buenavista</t>
  </si>
  <si>
    <t>Construcción de tanques individuales de captación pluvial de ferrocemento en la localidad Hidalgo</t>
  </si>
  <si>
    <t>Construcción de tanques individuales de captación pluvial de ferrocemento en la localidad Jolxojom' K'Akal</t>
  </si>
  <si>
    <t>Construcción de tanques individuales de captación pluvial de ferrocemento en la localidad La Palma Uno</t>
  </si>
  <si>
    <t>Construcción de tanques individuales de captación pluvial de ferrocemento en la localidad La Ventana</t>
  </si>
  <si>
    <t>Construcción de tanques individuales de captación pluvial de ferrocemento en la localidad Lázaro Cárdenas</t>
  </si>
  <si>
    <t>Construcción de tanques individuales de captación pluvial de ferrocemento en la localidad Natiltón</t>
  </si>
  <si>
    <t>Construcción de tanques individuales de captación pluvial de ferrocemento en la localidad Pulumsibac</t>
  </si>
  <si>
    <t>Construcción del camino: E.C. (Chanal - La Mendoza) - Sakchibalte, tramo: Km. 0+000 - Km. 4+140, subtramo: Km. 0+000 - Km. 1+000</t>
  </si>
  <si>
    <t>Construcción del camino: E.C. (Tecpatán - Raudales Malpaso) - Ejido Esperanza de Los Pobres, tramo: Km. 0+000 – Km. 36+000; subtramo: Km. 17+000 – Km. 18+000</t>
  </si>
  <si>
    <t>Construcción del camino: E.C. Km. 10+000 del tramo: (Cruztón - Las Ollas) - Chilimjoveltic, tramo: Km. 0+000 – Km. 8+640, subtramo: Km. 1+000 - Km. 2+000</t>
  </si>
  <si>
    <t>Construcción del camino: E.C. Km. 10+000 del tramo: (Cruztón - Las Ollas) - Chilimjoveltic, tramo: Km. 0+000 – Km. 8+640, subtramo: Km. 2+000 - Km. 2+750</t>
  </si>
  <si>
    <t>Construccion del camino: E.C. Roberto Barrios - Arimatea, tramo: Km. 0+000 - Km. 3+520, subtramo: Km. 1+000 - Km. 2+500</t>
  </si>
  <si>
    <t>Construcción del camino: Romerillo - Nichnamtic - Las Ollas, tramo: Km. 0+000 - Km. 7+660, subtramo: Km. 5+500 - Km. 7+660</t>
  </si>
  <si>
    <t>Construcción del camino: San Fernando - Monterrey - Las Maravillas, tramo: Km. 0+000 – Km. 20+000; subtramo: Km. 7+000 - Km. 8+000</t>
  </si>
  <si>
    <t>Construccion del camino: San José Buenavista – E.C. (Internacional – Tuxtla Comitán), tramo: Km. 0+000 - Km. 6+750, subtramo: Km. 5+160 - Km. 6+750</t>
  </si>
  <si>
    <t>Construcción del camino: Yaalvacash - E.C. Yutniontic, tramo: km 0+000 - km 9+400, subtramo: km 7+000 - km 8+100</t>
  </si>
  <si>
    <t>Construcción del módulo "C" y obras de protección del sistema de saneamiento de la cabecera municipal</t>
  </si>
  <si>
    <t>Construcción del sistema integral de agua potable en 19 localidades de los municipios de Bellavista, Chicomuselo y Frontera Comalapa (5a. Etapa)</t>
  </si>
  <si>
    <t xml:space="preserve">Rehabilitación camino: Estación Palenque - La Libertad, tramo: Km. 0+000 - km 37+300, subtramo: km 15+000 - km 24+000 (T.A.) </t>
  </si>
  <si>
    <t>Rehabilitación del camino rural: San Fernando. José López Portillo; tramo: Km. 0+000 - Km. 5+300 (T.A.)</t>
  </si>
  <si>
    <t>Rehabilitación del camino: E.C. (Palenque - La Trinitaria) - Nueva Palestina, tramo: Km. 0+000 - Km. 12+000 (T.A)</t>
  </si>
  <si>
    <t>Rehabilitación del camino: E.C. (Jolpajaltón - Yutniotic) - Yut Bash Uno, tramo: Km. 0+000 - Km. 2+844 (T.A.)</t>
  </si>
  <si>
    <t xml:space="preserve">Rehabilitación del camino: E.C. Km. 83 (Bochil - Pichucalco) - Nachintón - Santo Domingo, tramo: Km. 0+000 - Km. 36+000 (T.A.) </t>
  </si>
  <si>
    <t>Rehabilitación del camino: Huitiupán - Amatán; tramo: Km. 0+000 - Km. 45+700, subtramo: Km. 26+000 - Km. 41+700 (T.A.)</t>
  </si>
  <si>
    <t>Rehabilitación del camino: La Libertad - Limites Chiapas - Tabasco, tramo: Km. 0+000 - Km. 3+700 (T.A)</t>
  </si>
  <si>
    <t>Rehabilitación del camino: Laja Tendida - Paraiso del Grijalva; tramo: Km. 0+000 al Km. 13+700 (T.A.)</t>
  </si>
  <si>
    <t>Construcción de sistema de captación de agua pluvial (40 Tanques) en la localidad La Merced</t>
  </si>
  <si>
    <t>Camino: Faja de Oro - Iturbide - El Aguila; tramo Km. 0+000 - Km. 13+800</t>
  </si>
  <si>
    <t>Construcción de puente vehicular "Monte Verde" de 30.0 m.l. ubicado en el Km. 12+050, sobre el camino: E.C. Puerto Arista - Paredón, tramo: Km. 0+000 - Km. 13+300</t>
  </si>
  <si>
    <t>Construcción del camino: Chimúm'cum – al Mojon Chamula, tramo: Km. 0+000 – Km. 9+420, subtramo: Km. 0+900 - Km. 2+000</t>
  </si>
  <si>
    <t>Ampliación de la planta de tratamiento de aguas residuales en la localidad El Jobo</t>
  </si>
  <si>
    <t>Proyecto para la implementación de la Reforma al Sistema de Justicia Laboral en el Estado de Chiapas 2022</t>
  </si>
  <si>
    <t>Construcción y equipamiento de la infraestructura educativa en la Primaria Miguel Hidalgo y Costilla, con CCT 07DPR4118P de la localidad de Absalón Castellanos Domínguez</t>
  </si>
  <si>
    <t>Construcción y equipamiento de infraestructura educativa de la escuela primaria 21 de Marzo, CCT 07DPB1526Z de la localidad de Nuevo San Juan</t>
  </si>
  <si>
    <t>Construcción y equipamiento de infraestructura educativa de la Primaria Luis Echeverría Álvarez con CCT: 07DPB0887C, ubicada en la localidad de Chijil</t>
  </si>
  <si>
    <t>Reconstrucción y equipamiento de infraestructura educativa en la escuela Telesecundaria No. 296 Emiliano Zapata Aguilar, CCT: 07ETV0156P de la cabecera municipal</t>
  </si>
  <si>
    <t>Jardín de Niños Margarita Maza de Juárez (07DCC0975S)</t>
  </si>
  <si>
    <t>Jardín de Niños Margarita Maza de Juárez (07DCC1131J)</t>
  </si>
  <si>
    <t>Jardín de Niños Miguel Hidalgo y Costilla (07DCC1813N)</t>
  </si>
  <si>
    <t>Primaria José María Morelos y Pavón (07DPR0103M)</t>
  </si>
  <si>
    <t>Primaria José María Morelos y Pavón (07DPR3432Z)</t>
  </si>
  <si>
    <t>Primaria Lázaro Cárdenas del Río (07DPB2343Y)</t>
  </si>
  <si>
    <t>Primaria Lázaro Cárdenas del Río (07DPB2416Z)</t>
  </si>
  <si>
    <t>Primaria Lázaro Cárdenas del Río (07DPB2772P)</t>
  </si>
  <si>
    <t>Primaria Lázaro Cárdenas del Río (07DPR3860R)</t>
  </si>
  <si>
    <t>Primaria Rafael Rámirez Castañeda (07DPR1271P)</t>
  </si>
  <si>
    <t>Primaria Republica Argentina (07DPR2910B)</t>
  </si>
  <si>
    <t>Primaria República de Nicaragua (07DPR3393N)</t>
  </si>
  <si>
    <t>Primaria Siervo de La Nación (07DPB0312R)</t>
  </si>
  <si>
    <t>Primaria Valentín Gómez Farías (07DPB0091X)</t>
  </si>
  <si>
    <t>Telesecundaria No. 195 14 de Septiembre (07ETV0262Z)</t>
  </si>
  <si>
    <t>Telesecundaria No. 518 Fray Víctor María Flores Fernández (07ETV0543H)</t>
  </si>
  <si>
    <t>Telesecundaria No. 829 Tierra y Libertad (07ETV0851N)</t>
  </si>
  <si>
    <t>Telesecundaria No. 1212 Carlos Pellicer Cámara (07ETV1235I)</t>
  </si>
  <si>
    <t>Telesecundaria No. 1458 Vicente Guerrero (07ETV0153S)</t>
  </si>
  <si>
    <t>Jardín de Niños Celestín Freinet</t>
  </si>
  <si>
    <t>Jardín de Niños Eduardo Manet (07DJN0885P)</t>
  </si>
  <si>
    <t>Jardín de Niños Enoch Cancino Casahonda (07EJN0722D)</t>
  </si>
  <si>
    <t>Jardín de Niños José María Morelos y Pavón</t>
  </si>
  <si>
    <t>Jardín de Niños Leona Vicario Fernández (07EJN0008R)</t>
  </si>
  <si>
    <t>Jardín de Niños Sor Juana Inés de la Cruz (07DCC0045G)</t>
  </si>
  <si>
    <t>Jardín de Niños Tomas Martínez Vazquez (07DJN0934H)</t>
  </si>
  <si>
    <t>Primaria 13 de Enero (07EPR0410S)</t>
  </si>
  <si>
    <t>Primaria Adolfo López Mateos</t>
  </si>
  <si>
    <t>Primaria Adolfo López Mateos (07DPR3203F)</t>
  </si>
  <si>
    <t>Primaria Emiliano Zapata Salazar (07EPR0244K)</t>
  </si>
  <si>
    <t>Construcción del camino: E.C. (Lagos de Montebello - Márquez de Comillas) - Jerusalén - Guadalupe Tepeyac, tramo: Km. 0+000 - Km. 25+000, subtramo: Km. 3+000 - Km. 4+000</t>
  </si>
  <si>
    <t>Construcción del camino: E.C. (Salto de Agua - Palenque) - Paso Naranjo - Emiliano Zapata, tramo: Km. 0+000 - Km. 3+224.86, subtramo: Km. 1+987 - Km. 3+224.86</t>
  </si>
  <si>
    <t>Construcción del camino: Jaltenango - Querétaro, tramo: Km. 0+000 - Km. 6+000, subtramo: Km. 0+700 - Km. 1+700</t>
  </si>
  <si>
    <t>Construcción del puente de "Bateria de tubos", ubicado en el Km. 0+240 sobre el camino rural: E.C. San Felipe - San Isidro Cieneguillas</t>
  </si>
  <si>
    <t>Rehabilitacion del camino: E.C. - San Francisco - Palestina, tramo: Km. 0+000 - Km. 9+000, subtramo: Km. 0+000 - Km. 3+000</t>
  </si>
  <si>
    <t>Rehabilitación del puente vehicular "El Mojon" de 62 ml., ubicado en el Km. 0+250 sobre el camino E.C. ( Jiquipilas - El Ocote) - 14 de Septiembre</t>
  </si>
  <si>
    <t xml:space="preserve">Camino: E.C. (Soyaló - Francisco Sarabia) - Colonia Venustiano Carranza; tramo: Km. 0+000 - Km. 4+357               </t>
  </si>
  <si>
    <t xml:space="preserve">Camino: Soyalo - Francisco Sarabia - Chicoasén; tramo: Km. 0+000 - Km. 35+000                 </t>
  </si>
  <si>
    <t>Construcción de puente vehicular s/n de 25 ml., ubicado en el Km. 1+050.20, sobre el camino: E.C. (Villa Corzo - La Concordia) - desvío Salvador - Embarcadero Jericó - Loma Bonita</t>
  </si>
  <si>
    <t xml:space="preserve">Atención a la Salud y Medicamentos Gratuitos para la Población sin Seguridad Social Laboral. Ramo 12 – U013 </t>
  </si>
  <si>
    <t>Jardín de Niños Alfonso Caso Álvarez (07DCC0879P)</t>
  </si>
  <si>
    <t>Jardín de Niños Maria Montessori (07DCC0121W)</t>
  </si>
  <si>
    <t>Primaria Vicente Ramón Guerrero Saldaña (07EPR0019N)</t>
  </si>
  <si>
    <t>Jardín de Niños Álvaro Obregón</t>
  </si>
  <si>
    <t>Jardín de Niños Jaime Sabines Gutiérrez (07DJN0728Z)</t>
  </si>
  <si>
    <t>Jardín de Niños Margarita Maza de Juárez (07DCC1522Y)</t>
  </si>
  <si>
    <t>Jardín de Niños Niños Héroes de Chapultepec (07DCC1680N)</t>
  </si>
  <si>
    <t>Primaria Benito Juárez García (07EPR0247H)</t>
  </si>
  <si>
    <t>Primaria Joaquín Miguel Gutiérrez Canales (07EPR0011V)</t>
  </si>
  <si>
    <t>Primaria José Manuel Velasco Balboa (07DPR3214L)</t>
  </si>
  <si>
    <t>Primaria Lisandro Calderón Hernández (07DPR0855L)</t>
  </si>
  <si>
    <t>Primaria Niños Héroes de Chapultepec (07DPR1173O)</t>
  </si>
  <si>
    <t>Telesecundaria No. 452 Fray Víctor Maria Flores Fernández (07ETV0292T)</t>
  </si>
  <si>
    <t>Telesecundaria No. 564 Ignacio José de Allende y Unzaga (07ETV0589C)</t>
  </si>
  <si>
    <t>Telesecundaria No. 907 Juan Rulfo (07ETV0923Q)</t>
  </si>
  <si>
    <t>Telesecundaria No. 1057 Luis Donaldo Colosio Murrieta (07ETV1079H)</t>
  </si>
  <si>
    <t>COBACH No. 235 Gaspar Díaz Reyes (07ECB0114M)</t>
  </si>
  <si>
    <t>Primaria José María Luis Mora</t>
  </si>
  <si>
    <t>Primaria Juan de la Barrera e Inzaurraga</t>
  </si>
  <si>
    <t>Telesecundaria No. 329 Valentín Gómez Farías</t>
  </si>
  <si>
    <t>Consolidación de obra en la infraestructura de la Universidad Pedagógica Nacional Unidad 071 Tuxtla (07DUP0001C)</t>
  </si>
  <si>
    <t>Construcción de cancha de usos múltiples en la unidad UPN 71 Tuxtla Subsede Jitotol (07DUP0001C)</t>
  </si>
  <si>
    <t>Construcción de cancha de usos múltiples en la unidad UPN 71 Tuxtla Subsede Las Margaritas (07DUP0001C)</t>
  </si>
  <si>
    <t>Construcción de cancha de usos múltiples en la unidad UPN 71 Tuxtla Subsede Palenque (07DUP0001C)</t>
  </si>
  <si>
    <t>Construcción de cancha de usos múltiples en la unidad UPN 71 Tuxtla Subsede Villa corzo (07DUP0001C)</t>
  </si>
  <si>
    <t>Construcción de domo en la unidad UPN 72 Tapachula (07DUP0002B)</t>
  </si>
  <si>
    <t>Construcción de edificio con función de tipo académico departamental tipo II, para la atención a incremento de matricula escolar (1a. Etapa) en el Instituto Tecnológico de Cintalapa (07EIT0001T)</t>
  </si>
  <si>
    <t>Construcción de la (3a. Etapa) de la Unidad de Docencia 1 de la Universidad Politécnica de Tapachula (07EPO0002Q)</t>
  </si>
  <si>
    <t>Construcción de la (1a. Etapa) para la Unidad Multifuncional de Talleres y Laboratorios para la Consolidación del Laboratorio de Innovación Tecnológica en Agricultura del Instituto Tecnológico de Comitán (07DIT0030P)</t>
  </si>
  <si>
    <t>Construcción de la (2a. Etapa) del Centro de Información para 600 estudiantes simultáneos en el Instituto Tecnológico de Tuxtla Gutiérrez (07DIT0029Z)</t>
  </si>
  <si>
    <t>Mantenimiento de la Unidad Académica Multidisciplinaria Las Margaritas de la Universidad Intercultural de Chiapas (07EIU0003Q)</t>
  </si>
  <si>
    <t>Mantenimiento de la Unidad Académica Multidisciplinaria Oxchuc de la Universidad Intercultural de Chiapas (07EIU0004P)</t>
  </si>
  <si>
    <t>Mantenimiento de la Unidad Académica Multidisciplinaria Valle de Tulijá de la Universidad Intercultural de Chiapas (07EIU0005O)</t>
  </si>
  <si>
    <t>Mantenimiento de la Unidad Académica Multidisciplinaria Yajalón de la Universidad Intercultural de Chiapas (07EIU0002R)</t>
  </si>
  <si>
    <t>Mantenimiento en la sede central de San Cristóbal de las Casas de la Universidad Intercultural de Chiapas (07EIU0001S)</t>
  </si>
  <si>
    <t>Rehabilitación integral de edificios de la Facultad de Música de la UNICACH (07ESU0046V)</t>
  </si>
  <si>
    <t>Rehabilitación integral de edificios de la subsede Acapetahua de la UNICACH (07ESU0039L)</t>
  </si>
  <si>
    <t>Primaria Vicente Ramón Guerrero Saldaña (07EPR0130I)</t>
  </si>
  <si>
    <t>Primaria Miguel Hidalgo y Costilla (07DPB2515Z)</t>
  </si>
  <si>
    <t>Primaria Felipe Wenceslao Mijangos López (07DPR4208H)</t>
  </si>
  <si>
    <t>Jardín de Niños Miguel Alemán Váldez (07DJN0463H)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</si>
</sst>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Alignment="1">
      <alignment vertical="top"/>
    </xf>
    <xf numFmtId="0" fontId="11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1" fillId="0" borderId="0" xfId="17" applyFont="1" applyAlignment="1">
      <alignment horizontal="center" vertical="top"/>
    </xf>
    <xf numFmtId="164" fontId="12" fillId="0" borderId="0" xfId="17" applyNumberFormat="1" applyFont="1" applyAlignment="1">
      <alignment horizontal="right" vertical="top"/>
    </xf>
    <xf numFmtId="49" fontId="11" fillId="0" borderId="0" xfId="17" applyNumberFormat="1" applyFont="1" applyAlignment="1">
      <alignment horizontal="center" vertical="top"/>
    </xf>
    <xf numFmtId="1" fontId="12" fillId="0" borderId="0" xfId="17" applyNumberFormat="1" applyFont="1" applyAlignment="1">
      <alignment horizontal="right" vertical="top"/>
    </xf>
    <xf numFmtId="0" fontId="10" fillId="0" borderId="0" xfId="17" applyFont="1" applyAlignment="1">
      <alignment horizontal="justify" vertical="top"/>
    </xf>
    <xf numFmtId="1" fontId="7" fillId="0" borderId="0" xfId="17" applyNumberFormat="1" applyFont="1" applyAlignment="1">
      <alignment horizontal="right" vertical="top"/>
    </xf>
    <xf numFmtId="164" fontId="7" fillId="0" borderId="0" xfId="17" applyNumberFormat="1" applyFont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Alignment="1">
      <alignment horizontal="center" vertical="top"/>
    </xf>
    <xf numFmtId="49" fontId="10" fillId="0" borderId="0" xfId="17" applyNumberFormat="1" applyFont="1" applyAlignment="1">
      <alignment horizontal="left" vertical="top"/>
    </xf>
    <xf numFmtId="49" fontId="10" fillId="0" borderId="0" xfId="17" applyNumberFormat="1" applyFont="1" applyAlignment="1">
      <alignment horizontal="justify" vertical="top"/>
    </xf>
    <xf numFmtId="164" fontId="7" fillId="0" borderId="2" xfId="17" applyNumberFormat="1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49" fontId="10" fillId="0" borderId="2" xfId="17" applyNumberFormat="1" applyFont="1" applyBorder="1" applyAlignment="1">
      <alignment horizontal="center" vertical="top"/>
    </xf>
    <xf numFmtId="49" fontId="10" fillId="0" borderId="2" xfId="17" applyNumberFormat="1" applyFont="1" applyBorder="1" applyAlignment="1">
      <alignment horizontal="left" vertical="top"/>
    </xf>
    <xf numFmtId="0" fontId="10" fillId="0" borderId="2" xfId="17" applyFont="1" applyBorder="1" applyAlignment="1">
      <alignment vertical="top"/>
    </xf>
    <xf numFmtId="49" fontId="11" fillId="0" borderId="2" xfId="17" applyNumberFormat="1" applyFont="1" applyBorder="1" applyAlignment="1">
      <alignment horizontal="left" vertical="top"/>
    </xf>
    <xf numFmtId="49" fontId="10" fillId="0" borderId="2" xfId="17" applyNumberFormat="1" applyFont="1" applyBorder="1" applyAlignment="1">
      <alignment horizontal="justify" vertical="top"/>
    </xf>
    <xf numFmtId="0" fontId="10" fillId="0" borderId="2" xfId="0" applyFont="1" applyBorder="1" applyAlignment="1">
      <alignment horizontal="center" vertical="top"/>
    </xf>
    <xf numFmtId="0" fontId="10" fillId="0" borderId="2" xfId="17" applyFont="1" applyBorder="1" applyAlignment="1">
      <alignment horizontal="right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vertical="top"/>
    </xf>
    <xf numFmtId="0" fontId="11" fillId="0" borderId="0" xfId="17" applyFont="1" applyAlignment="1">
      <alignment horizontal="left" vertical="top"/>
    </xf>
    <xf numFmtId="0" fontId="17" fillId="3" borderId="8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1" fillId="0" borderId="0" xfId="17" applyFont="1" applyAlignment="1">
      <alignment vertical="center"/>
    </xf>
    <xf numFmtId="4" fontId="11" fillId="0" borderId="0" xfId="17" applyNumberFormat="1" applyFont="1" applyAlignment="1">
      <alignment vertical="center"/>
    </xf>
    <xf numFmtId="0" fontId="11" fillId="4" borderId="0" xfId="17" applyFont="1" applyFill="1" applyAlignment="1">
      <alignment vertical="center"/>
    </xf>
    <xf numFmtId="0" fontId="11" fillId="4" borderId="0" xfId="17" applyFont="1" applyFill="1" applyAlignment="1">
      <alignment horizontal="center" vertical="center"/>
    </xf>
    <xf numFmtId="1" fontId="12" fillId="4" borderId="0" xfId="17" applyNumberFormat="1" applyFont="1" applyFill="1" applyAlignment="1">
      <alignment horizontal="right" vertical="center"/>
    </xf>
    <xf numFmtId="164" fontId="12" fillId="4" borderId="0" xfId="17" applyNumberFormat="1" applyFont="1" applyFill="1" applyAlignment="1">
      <alignment horizontal="right" vertical="center"/>
    </xf>
    <xf numFmtId="0" fontId="11" fillId="5" borderId="0" xfId="17" applyFont="1" applyFill="1" applyAlignment="1">
      <alignment horizontal="left" vertical="top"/>
    </xf>
    <xf numFmtId="0" fontId="11" fillId="5" borderId="0" xfId="17" applyFont="1" applyFill="1" applyAlignment="1">
      <alignment vertical="top"/>
    </xf>
    <xf numFmtId="49" fontId="11" fillId="5" borderId="0" xfId="17" applyNumberFormat="1" applyFont="1" applyFill="1" applyAlignment="1">
      <alignment horizontal="center" vertical="top"/>
    </xf>
    <xf numFmtId="0" fontId="11" fillId="5" borderId="0" xfId="17" applyFont="1" applyFill="1" applyAlignment="1">
      <alignment horizontal="justify" vertical="top"/>
    </xf>
    <xf numFmtId="1" fontId="12" fillId="5" borderId="0" xfId="17" applyNumberFormat="1" applyFont="1" applyFill="1" applyAlignment="1">
      <alignment horizontal="right" vertical="top"/>
    </xf>
    <xf numFmtId="164" fontId="12" fillId="5" borderId="0" xfId="17" applyNumberFormat="1" applyFont="1" applyFill="1" applyAlignment="1">
      <alignment horizontal="right" vertical="top"/>
    </xf>
    <xf numFmtId="0" fontId="10" fillId="5" borderId="0" xfId="17" applyFont="1" applyFill="1" applyAlignment="1">
      <alignment horizontal="center" vertical="top"/>
    </xf>
    <xf numFmtId="1" fontId="7" fillId="0" borderId="2" xfId="17" applyNumberFormat="1" applyFont="1" applyBorder="1" applyAlignment="1">
      <alignment horizontal="right" vertical="top"/>
    </xf>
    <xf numFmtId="0" fontId="11" fillId="0" borderId="0" xfId="17" applyFont="1" applyAlignment="1">
      <alignment horizontal="center" vertical="center"/>
    </xf>
    <xf numFmtId="1" fontId="12" fillId="0" borderId="0" xfId="17" applyNumberFormat="1" applyFont="1" applyAlignment="1">
      <alignment horizontal="center" vertical="top"/>
    </xf>
    <xf numFmtId="164" fontId="12" fillId="0" borderId="0" xfId="17" applyNumberFormat="1" applyFont="1" applyAlignment="1">
      <alignment horizontal="center" vertical="top"/>
    </xf>
    <xf numFmtId="49" fontId="11" fillId="0" borderId="0" xfId="17" applyNumberFormat="1" applyFont="1" applyAlignment="1">
      <alignment horizontal="left" vertical="top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11" xfId="12" applyFont="1" applyFill="1" applyBorder="1" applyAlignment="1">
      <alignment horizontal="center" vertical="center" wrapText="1" readingOrder="1"/>
    </xf>
    <xf numFmtId="164" fontId="11" fillId="0" borderId="0" xfId="17" applyNumberFormat="1" applyFont="1" applyAlignment="1">
      <alignment vertical="top"/>
    </xf>
    <xf numFmtId="0" fontId="11" fillId="4" borderId="0" xfId="17" applyFont="1" applyFill="1" applyAlignment="1">
      <alignment vertical="top"/>
    </xf>
    <xf numFmtId="0" fontId="11" fillId="4" borderId="0" xfId="17" applyFont="1" applyFill="1" applyAlignment="1">
      <alignment horizontal="center" vertical="top"/>
    </xf>
    <xf numFmtId="164" fontId="12" fillId="4" borderId="0" xfId="17" applyNumberFormat="1" applyFont="1" applyFill="1" applyAlignment="1">
      <alignment horizontal="right" vertical="top"/>
    </xf>
    <xf numFmtId="1" fontId="12" fillId="4" borderId="0" xfId="17" applyNumberFormat="1" applyFont="1" applyFill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10" fillId="0" borderId="0" xfId="17" applyFont="1" applyAlignment="1">
      <alignment horizontal="right" vertical="top"/>
    </xf>
    <xf numFmtId="0" fontId="11" fillId="0" borderId="0" xfId="17" applyFont="1" applyAlignment="1">
      <alignment horizontal="right" vertical="top"/>
    </xf>
    <xf numFmtId="0" fontId="11" fillId="4" borderId="0" xfId="17" applyFont="1" applyFill="1" applyAlignment="1">
      <alignment horizontal="justify" vertical="center"/>
    </xf>
    <xf numFmtId="49" fontId="11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justify" vertical="top" wrapText="1"/>
    </xf>
    <xf numFmtId="0" fontId="15" fillId="2" borderId="0" xfId="12" applyFont="1" applyFill="1" applyAlignment="1">
      <alignment horizontal="left" vertical="center"/>
    </xf>
    <xf numFmtId="0" fontId="16" fillId="2" borderId="0" xfId="12" applyFont="1" applyFill="1" applyAlignment="1">
      <alignment horizontal="left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9" xfId="12" applyFont="1" applyFill="1" applyBorder="1" applyAlignment="1">
      <alignment horizontal="center" vertical="center" wrapText="1" readingOrder="1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center" vertical="top"/>
    </xf>
    <xf numFmtId="0" fontId="11" fillId="4" borderId="0" xfId="17" applyFont="1" applyFill="1" applyAlignment="1">
      <alignment horizontal="justify" vertical="top"/>
    </xf>
    <xf numFmtId="0" fontId="11" fillId="4" borderId="0" xfId="17" applyFont="1" applyFill="1" applyAlignment="1">
      <alignment horizontal="left" vertical="center"/>
    </xf>
  </cellXfs>
  <cellStyles count="18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3" xfId="7" xr:uid="{00000000-0005-0000-0000-00000C000000}"/>
    <cellStyle name="Normal 4 2 3 2" xfId="15" xr:uid="{00000000-0005-0000-0000-00000D000000}"/>
    <cellStyle name="Normal 5" xfId="1" xr:uid="{00000000-0005-0000-0000-00000E000000}"/>
    <cellStyle name="Normal 6" xfId="9" xr:uid="{00000000-0005-0000-0000-00000F000000}"/>
    <cellStyle name="Normal 6 2" xfId="14" xr:uid="{00000000-0005-0000-0000-000010000000}"/>
    <cellStyle name="Normal 6 2 2" xfId="17" xr:uid="{00000000-0005-0000-0000-000011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38"/>
  <sheetViews>
    <sheetView showGridLines="0" tabSelected="1" topLeftCell="E1" zoomScale="80" zoomScaleNormal="80" zoomScaleSheetLayoutView="100" workbookViewId="0">
      <selection activeCell="H10" sqref="H10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5" width="14" style="5" customWidth="1"/>
    <col min="16" max="16" width="13" style="8" bestFit="1" customWidth="1"/>
    <col min="17" max="17" width="16.42578125" style="33" bestFit="1" customWidth="1"/>
    <col min="18" max="16384" width="11.42578125" style="5"/>
  </cols>
  <sheetData>
    <row r="1" spans="1:17" s="1" customFormat="1" ht="15.75" customHeight="1" x14ac:dyDescent="0.2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3"/>
      <c r="Q1" s="31"/>
    </row>
    <row r="2" spans="1:17" s="1" customFormat="1" ht="15.75" customHeight="1" x14ac:dyDescent="0.2">
      <c r="A2" s="69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1"/>
    </row>
    <row r="3" spans="1:17" s="1" customFormat="1" ht="15.75" customHeight="1" x14ac:dyDescent="0.2">
      <c r="A3" s="69" t="s">
        <v>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"/>
      <c r="Q3" s="31"/>
    </row>
    <row r="4" spans="1:17" s="2" customFormat="1" ht="15.75" customHeight="1" x14ac:dyDescent="0.2">
      <c r="A4" s="70" t="s">
        <v>222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3"/>
      <c r="Q4" s="32"/>
    </row>
    <row r="5" spans="1:17" s="2" customFormat="1" ht="15.75" customHeight="1" x14ac:dyDescent="0.2">
      <c r="A5" s="70" t="s">
        <v>223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2"/>
    </row>
    <row r="6" spans="1:17" s="2" customFormat="1" ht="15.75" customHeight="1" x14ac:dyDescent="0.2">
      <c r="A6" s="71" t="s">
        <v>9</v>
      </c>
      <c r="B6" s="72"/>
      <c r="C6" s="72"/>
      <c r="D6" s="72"/>
      <c r="E6" s="72"/>
      <c r="F6" s="72" t="s">
        <v>10</v>
      </c>
      <c r="G6" s="72"/>
      <c r="H6" s="72" t="s">
        <v>1</v>
      </c>
      <c r="I6" s="72"/>
      <c r="J6" s="72"/>
      <c r="K6" s="72"/>
      <c r="L6" s="72"/>
      <c r="M6" s="72"/>
      <c r="N6" s="72"/>
      <c r="O6" s="77"/>
      <c r="P6" s="3"/>
      <c r="Q6" s="32"/>
    </row>
    <row r="7" spans="1:17" s="2" customFormat="1" ht="15.75" customHeight="1" x14ac:dyDescent="0.2">
      <c r="A7" s="73"/>
      <c r="B7" s="74"/>
      <c r="C7" s="74"/>
      <c r="D7" s="74"/>
      <c r="E7" s="74"/>
      <c r="F7" s="74"/>
      <c r="G7" s="74"/>
      <c r="H7" s="56" t="s">
        <v>231</v>
      </c>
      <c r="I7" s="56" t="s">
        <v>232</v>
      </c>
      <c r="J7" s="56" t="s">
        <v>233</v>
      </c>
      <c r="K7" s="56" t="s">
        <v>235</v>
      </c>
      <c r="L7" s="56" t="s">
        <v>239</v>
      </c>
      <c r="M7" s="56" t="s">
        <v>237</v>
      </c>
      <c r="N7" s="56" t="s">
        <v>238</v>
      </c>
      <c r="O7" s="57"/>
      <c r="P7" s="3"/>
      <c r="Q7" s="32"/>
    </row>
    <row r="8" spans="1:17" s="3" customFormat="1" ht="59.25" customHeight="1" x14ac:dyDescent="0.2">
      <c r="A8" s="75"/>
      <c r="B8" s="76"/>
      <c r="C8" s="76"/>
      <c r="D8" s="76"/>
      <c r="E8" s="76"/>
      <c r="F8" s="76"/>
      <c r="G8" s="76"/>
      <c r="H8" s="37" t="s">
        <v>58</v>
      </c>
      <c r="I8" s="37" t="s">
        <v>7</v>
      </c>
      <c r="J8" s="37" t="s">
        <v>234</v>
      </c>
      <c r="K8" s="37" t="s">
        <v>236</v>
      </c>
      <c r="L8" s="37" t="s">
        <v>240</v>
      </c>
      <c r="M8" s="37" t="s">
        <v>59</v>
      </c>
      <c r="N8" s="37" t="s">
        <v>2</v>
      </c>
      <c r="O8" s="36" t="s">
        <v>0</v>
      </c>
      <c r="Q8" s="4"/>
    </row>
    <row r="9" spans="1:17" ht="3" customHeight="1" x14ac:dyDescent="0.2"/>
    <row r="10" spans="1:17" ht="18" customHeight="1" x14ac:dyDescent="0.2">
      <c r="A10" s="80" t="s">
        <v>0</v>
      </c>
      <c r="B10" s="80"/>
      <c r="C10" s="80"/>
      <c r="D10" s="80"/>
      <c r="E10" s="80"/>
      <c r="H10" s="58">
        <f>SUM(H12,H18,H257,H263,H272,H278,H286,H328)</f>
        <v>96056659</v>
      </c>
      <c r="I10" s="58">
        <f t="shared" ref="I10:O10" si="0">SUM(I12,I18,I257,I263,I272,I278,I286,I328)</f>
        <v>72341077</v>
      </c>
      <c r="J10" s="58">
        <f t="shared" si="0"/>
        <v>117028</v>
      </c>
      <c r="K10" s="58">
        <f t="shared" si="0"/>
        <v>1475981</v>
      </c>
      <c r="L10" s="58">
        <f t="shared" si="0"/>
        <v>407941216</v>
      </c>
      <c r="M10" s="58">
        <f t="shared" si="0"/>
        <v>85984816</v>
      </c>
      <c r="N10" s="58">
        <f t="shared" si="0"/>
        <v>2528676542</v>
      </c>
      <c r="O10" s="58">
        <f t="shared" si="0"/>
        <v>3192593319</v>
      </c>
    </row>
    <row r="11" spans="1:17" ht="12.75" customHeight="1" x14ac:dyDescent="0.2"/>
    <row r="12" spans="1:17" s="6" customFormat="1" ht="30" customHeight="1" x14ac:dyDescent="0.2">
      <c r="A12" s="81" t="s">
        <v>253</v>
      </c>
      <c r="B12" s="81"/>
      <c r="C12" s="81"/>
      <c r="D12" s="81"/>
      <c r="E12" s="81"/>
      <c r="F12" s="59"/>
      <c r="G12" s="60"/>
      <c r="H12" s="61">
        <v>5716883</v>
      </c>
      <c r="I12" s="62">
        <v>0</v>
      </c>
      <c r="J12" s="62">
        <v>0</v>
      </c>
      <c r="K12" s="62">
        <v>0</v>
      </c>
      <c r="L12" s="62">
        <v>0</v>
      </c>
      <c r="M12" s="61">
        <v>800003</v>
      </c>
      <c r="N12" s="62">
        <v>0</v>
      </c>
      <c r="O12" s="61">
        <v>6516886</v>
      </c>
      <c r="P12" s="8"/>
      <c r="Q12" s="34"/>
    </row>
    <row r="13" spans="1:17" x14ac:dyDescent="0.2">
      <c r="B13" s="67" t="s">
        <v>255</v>
      </c>
      <c r="C13" s="67"/>
      <c r="D13" s="67"/>
      <c r="E13" s="67"/>
      <c r="H13" s="9">
        <f>SUM(H14)</f>
        <v>5716883</v>
      </c>
      <c r="I13" s="11">
        <f t="shared" ref="I13:O15" si="1">SUM(I14)</f>
        <v>0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9">
        <f t="shared" si="1"/>
        <v>800003</v>
      </c>
      <c r="N13" s="11">
        <f t="shared" si="1"/>
        <v>0</v>
      </c>
      <c r="O13" s="9">
        <f t="shared" si="1"/>
        <v>6516886</v>
      </c>
    </row>
    <row r="14" spans="1:17" ht="25.5" customHeight="1" x14ac:dyDescent="0.2">
      <c r="C14" s="68" t="s">
        <v>256</v>
      </c>
      <c r="D14" s="68"/>
      <c r="E14" s="68"/>
      <c r="H14" s="9">
        <f>SUM(H15)</f>
        <v>5716883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9">
        <f t="shared" si="1"/>
        <v>800003</v>
      </c>
      <c r="N14" s="11">
        <f t="shared" si="1"/>
        <v>0</v>
      </c>
      <c r="O14" s="9">
        <f t="shared" si="1"/>
        <v>6516886</v>
      </c>
    </row>
    <row r="15" spans="1:17" s="6" customFormat="1" ht="25.5" x14ac:dyDescent="0.2">
      <c r="A15" s="44"/>
      <c r="B15" s="44"/>
      <c r="C15" s="45"/>
      <c r="D15" s="46" t="s">
        <v>102</v>
      </c>
      <c r="E15" s="47" t="s">
        <v>257</v>
      </c>
      <c r="F15" s="45"/>
      <c r="G15" s="50"/>
      <c r="H15" s="49">
        <f>SUM(H16)</f>
        <v>5716883</v>
      </c>
      <c r="I15" s="48">
        <f t="shared" si="1"/>
        <v>0</v>
      </c>
      <c r="J15" s="48">
        <f t="shared" si="1"/>
        <v>0</v>
      </c>
      <c r="K15" s="48">
        <f t="shared" si="1"/>
        <v>0</v>
      </c>
      <c r="L15" s="48">
        <f t="shared" si="1"/>
        <v>0</v>
      </c>
      <c r="M15" s="49">
        <f t="shared" si="1"/>
        <v>800003</v>
      </c>
      <c r="N15" s="48">
        <f t="shared" si="1"/>
        <v>0</v>
      </c>
      <c r="O15" s="49">
        <f t="shared" si="1"/>
        <v>6516886</v>
      </c>
      <c r="P15" s="8"/>
      <c r="Q15" s="34"/>
    </row>
    <row r="16" spans="1:17" x14ac:dyDescent="0.2">
      <c r="E16" s="12" t="s">
        <v>613</v>
      </c>
      <c r="G16" s="7" t="s">
        <v>14</v>
      </c>
      <c r="H16" s="14">
        <v>5716883</v>
      </c>
      <c r="I16" s="13">
        <v>0</v>
      </c>
      <c r="J16" s="13">
        <v>0</v>
      </c>
      <c r="K16" s="13">
        <v>0</v>
      </c>
      <c r="L16" s="14">
        <v>0</v>
      </c>
      <c r="M16" s="14">
        <v>800003</v>
      </c>
      <c r="N16" s="13">
        <v>0</v>
      </c>
      <c r="O16" s="14">
        <f t="shared" ref="O16" si="2">SUM(H16:N16)</f>
        <v>6516886</v>
      </c>
    </row>
    <row r="17" spans="1:17" x14ac:dyDescent="0.2">
      <c r="E17" s="12"/>
      <c r="H17" s="13"/>
      <c r="I17" s="13"/>
      <c r="J17" s="13"/>
      <c r="K17" s="13"/>
      <c r="L17" s="14"/>
      <c r="M17" s="13"/>
      <c r="N17" s="13"/>
      <c r="O17" s="14"/>
    </row>
    <row r="18" spans="1:17" s="38" customFormat="1" ht="18" customHeight="1" x14ac:dyDescent="0.2">
      <c r="A18" s="82" t="s">
        <v>4</v>
      </c>
      <c r="B18" s="82"/>
      <c r="C18" s="82"/>
      <c r="D18" s="82"/>
      <c r="E18" s="82"/>
      <c r="F18" s="40"/>
      <c r="G18" s="41"/>
      <c r="H18" s="43">
        <v>89331674</v>
      </c>
      <c r="I18" s="42">
        <v>0</v>
      </c>
      <c r="J18" s="42">
        <v>0</v>
      </c>
      <c r="K18" s="43">
        <v>1159840</v>
      </c>
      <c r="L18" s="43">
        <v>261232185</v>
      </c>
      <c r="M18" s="43">
        <v>76397308</v>
      </c>
      <c r="N18" s="43">
        <v>1919565163</v>
      </c>
      <c r="O18" s="43">
        <v>2347686170</v>
      </c>
      <c r="P18" s="52"/>
      <c r="Q18" s="39"/>
    </row>
    <row r="19" spans="1:17" s="6" customFormat="1" x14ac:dyDescent="0.2">
      <c r="A19" s="55"/>
      <c r="B19" s="67" t="s">
        <v>82</v>
      </c>
      <c r="C19" s="67"/>
      <c r="D19" s="67"/>
      <c r="E19" s="67"/>
      <c r="G19" s="8"/>
      <c r="H19" s="11">
        <f>SUM(H20)</f>
        <v>0</v>
      </c>
      <c r="I19" s="11">
        <f t="shared" ref="I19:O20" si="3">SUM(I20)</f>
        <v>0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9">
        <f t="shared" si="3"/>
        <v>21820258.75</v>
      </c>
      <c r="N19" s="9">
        <f t="shared" si="3"/>
        <v>103764729.00999999</v>
      </c>
      <c r="O19" s="9">
        <f t="shared" si="3"/>
        <v>125584987.76000002</v>
      </c>
      <c r="P19" s="53"/>
      <c r="Q19" s="34"/>
    </row>
    <row r="20" spans="1:17" s="6" customFormat="1" x14ac:dyDescent="0.2">
      <c r="A20" s="55"/>
      <c r="B20" s="19"/>
      <c r="C20" s="67" t="s">
        <v>126</v>
      </c>
      <c r="D20" s="67"/>
      <c r="E20" s="67"/>
      <c r="G20" s="8"/>
      <c r="H20" s="11">
        <f>SUM(H21)</f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9">
        <f t="shared" si="3"/>
        <v>21820258.75</v>
      </c>
      <c r="N20" s="9">
        <f t="shared" si="3"/>
        <v>103764729.00999999</v>
      </c>
      <c r="O20" s="9">
        <f t="shared" si="3"/>
        <v>125584987.76000002</v>
      </c>
      <c r="P20" s="8"/>
      <c r="Q20" s="34"/>
    </row>
    <row r="21" spans="1:17" s="6" customFormat="1" x14ac:dyDescent="0.2">
      <c r="A21" s="44"/>
      <c r="B21" s="44"/>
      <c r="C21" s="45"/>
      <c r="D21" s="46" t="s">
        <v>102</v>
      </c>
      <c r="E21" s="47" t="s">
        <v>103</v>
      </c>
      <c r="F21" s="45"/>
      <c r="G21" s="50"/>
      <c r="H21" s="48">
        <f>SUM(H22:H39)</f>
        <v>0</v>
      </c>
      <c r="I21" s="48">
        <f t="shared" ref="I21:O21" si="4">SUM(I22:I39)</f>
        <v>0</v>
      </c>
      <c r="J21" s="48">
        <f t="shared" si="4"/>
        <v>0</v>
      </c>
      <c r="K21" s="48">
        <f t="shared" si="4"/>
        <v>0</v>
      </c>
      <c r="L21" s="48">
        <f t="shared" si="4"/>
        <v>0</v>
      </c>
      <c r="M21" s="49">
        <f t="shared" si="4"/>
        <v>21820258.75</v>
      </c>
      <c r="N21" s="49">
        <f t="shared" si="4"/>
        <v>103764729.00999999</v>
      </c>
      <c r="O21" s="49">
        <f t="shared" si="4"/>
        <v>125584987.76000002</v>
      </c>
      <c r="P21" s="8"/>
      <c r="Q21" s="34"/>
    </row>
    <row r="22" spans="1:17" ht="25.5" x14ac:dyDescent="0.2">
      <c r="A22" s="19"/>
      <c r="B22" s="19"/>
      <c r="C22" s="19"/>
      <c r="D22" s="18"/>
      <c r="E22" s="20" t="s">
        <v>259</v>
      </c>
      <c r="F22" s="5"/>
      <c r="G22" s="7" t="s">
        <v>15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4">
        <v>11144875.6</v>
      </c>
      <c r="N22" s="13">
        <v>0</v>
      </c>
      <c r="O22" s="14">
        <f t="shared" ref="O22:O39" si="5">SUM(H22:N22)</f>
        <v>11144875.6</v>
      </c>
      <c r="P22" s="7"/>
    </row>
    <row r="23" spans="1:17" ht="38.25" x14ac:dyDescent="0.2">
      <c r="A23" s="19"/>
      <c r="B23" s="19"/>
      <c r="C23" s="19"/>
      <c r="D23" s="18"/>
      <c r="E23" s="20" t="s">
        <v>394</v>
      </c>
      <c r="F23" s="5"/>
      <c r="G23" s="7" t="s">
        <v>33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>
        <v>24120538.379999999</v>
      </c>
      <c r="O23" s="14">
        <f t="shared" si="5"/>
        <v>24120538.379999999</v>
      </c>
      <c r="P23" s="7"/>
    </row>
    <row r="24" spans="1:17" ht="38.25" x14ac:dyDescent="0.2">
      <c r="A24" s="19"/>
      <c r="B24" s="19"/>
      <c r="C24" s="19"/>
      <c r="D24" s="18"/>
      <c r="E24" s="20" t="s">
        <v>385</v>
      </c>
      <c r="F24" s="5"/>
      <c r="G24" s="7" t="s">
        <v>16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4">
        <v>1896376.85</v>
      </c>
      <c r="N24" s="13">
        <v>0</v>
      </c>
      <c r="O24" s="14">
        <f t="shared" si="5"/>
        <v>1896376.85</v>
      </c>
      <c r="P24" s="7"/>
    </row>
    <row r="25" spans="1:17" ht="25.5" x14ac:dyDescent="0.2">
      <c r="A25" s="19"/>
      <c r="B25" s="19"/>
      <c r="C25" s="19"/>
      <c r="D25" s="18"/>
      <c r="E25" s="20" t="s">
        <v>395</v>
      </c>
      <c r="F25" s="5"/>
      <c r="G25" s="7" t="s">
        <v>36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4">
        <v>4683109.3499999996</v>
      </c>
      <c r="O25" s="14">
        <f t="shared" si="5"/>
        <v>4683109.3499999996</v>
      </c>
      <c r="P25" s="7"/>
    </row>
    <row r="26" spans="1:17" ht="25.5" x14ac:dyDescent="0.2">
      <c r="A26" s="19"/>
      <c r="B26" s="19"/>
      <c r="C26" s="19"/>
      <c r="D26" s="18"/>
      <c r="E26" s="20" t="s">
        <v>614</v>
      </c>
      <c r="F26" s="5"/>
      <c r="G26" s="7" t="s">
        <v>65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v>21743669.25</v>
      </c>
      <c r="O26" s="14">
        <f t="shared" si="5"/>
        <v>21743669.25</v>
      </c>
      <c r="P26" s="7"/>
    </row>
    <row r="27" spans="1:17" ht="25.5" x14ac:dyDescent="0.2">
      <c r="A27" s="55"/>
      <c r="B27" s="55"/>
      <c r="C27" s="55"/>
      <c r="E27" s="20" t="s">
        <v>396</v>
      </c>
      <c r="G27" s="63" t="s">
        <v>12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4">
        <v>1922788.38</v>
      </c>
      <c r="N27" s="13">
        <v>0</v>
      </c>
      <c r="O27" s="14">
        <f t="shared" si="5"/>
        <v>1922788.38</v>
      </c>
      <c r="P27" s="54"/>
      <c r="Q27" s="34"/>
    </row>
    <row r="28" spans="1:17" s="6" customFormat="1" ht="25.5" x14ac:dyDescent="0.2">
      <c r="A28" s="19"/>
      <c r="B28" s="19"/>
      <c r="C28" s="19"/>
      <c r="D28" s="18"/>
      <c r="E28" s="20" t="s">
        <v>397</v>
      </c>
      <c r="F28" s="5"/>
      <c r="G28" s="7" t="s">
        <v>36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4">
        <v>5701416.6900000004</v>
      </c>
      <c r="O28" s="14">
        <f t="shared" si="5"/>
        <v>5701416.6900000004</v>
      </c>
      <c r="P28" s="7"/>
      <c r="Q28" s="33"/>
    </row>
    <row r="29" spans="1:17" s="6" customFormat="1" ht="27" customHeight="1" x14ac:dyDescent="0.2">
      <c r="A29" s="55"/>
      <c r="B29" s="55"/>
      <c r="C29" s="55"/>
      <c r="D29" s="10"/>
      <c r="E29" s="20" t="s">
        <v>652</v>
      </c>
      <c r="G29" s="63" t="s">
        <v>18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v>4463625</v>
      </c>
      <c r="O29" s="14">
        <f t="shared" si="5"/>
        <v>4463625</v>
      </c>
      <c r="P29" s="54"/>
      <c r="Q29" s="34"/>
    </row>
    <row r="30" spans="1:17" s="6" customFormat="1" ht="25.5" x14ac:dyDescent="0.2">
      <c r="A30" s="55"/>
      <c r="B30" s="55"/>
      <c r="C30" s="55"/>
      <c r="D30" s="10"/>
      <c r="E30" s="20" t="s">
        <v>653</v>
      </c>
      <c r="G30" s="63" t="s">
        <v>34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4">
        <v>3744939</v>
      </c>
      <c r="N30" s="13">
        <v>0</v>
      </c>
      <c r="O30" s="14">
        <f t="shared" si="5"/>
        <v>3744939</v>
      </c>
      <c r="P30" s="54"/>
      <c r="Q30" s="34"/>
    </row>
    <row r="31" spans="1:17" s="6" customFormat="1" ht="38.25" x14ac:dyDescent="0.2">
      <c r="A31" s="19"/>
      <c r="B31" s="19"/>
      <c r="C31" s="19"/>
      <c r="D31" s="18"/>
      <c r="E31" s="20" t="s">
        <v>615</v>
      </c>
      <c r="F31" s="5"/>
      <c r="G31" s="7" t="s">
        <v>41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4">
        <v>2110639.13</v>
      </c>
      <c r="O31" s="14">
        <f t="shared" si="5"/>
        <v>2110639.13</v>
      </c>
      <c r="P31" s="7"/>
      <c r="Q31" s="33"/>
    </row>
    <row r="32" spans="1:17" s="6" customFormat="1" ht="25.5" x14ac:dyDescent="0.2">
      <c r="A32" s="19"/>
      <c r="B32" s="19"/>
      <c r="C32" s="19"/>
      <c r="D32" s="18"/>
      <c r="E32" s="20" t="s">
        <v>398</v>
      </c>
      <c r="F32" s="5"/>
      <c r="G32" s="7" t="s">
        <v>71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120408.57</v>
      </c>
      <c r="N32" s="14">
        <v>12088115.470000001</v>
      </c>
      <c r="O32" s="14">
        <f t="shared" si="5"/>
        <v>12208524.040000001</v>
      </c>
      <c r="P32" s="7"/>
      <c r="Q32" s="33"/>
    </row>
    <row r="33" spans="1:17" s="6" customFormat="1" ht="38.25" x14ac:dyDescent="0.2">
      <c r="A33" s="19"/>
      <c r="B33" s="19"/>
      <c r="C33" s="19"/>
      <c r="D33" s="18"/>
      <c r="E33" s="20" t="s">
        <v>399</v>
      </c>
      <c r="F33" s="5"/>
      <c r="G33" s="7" t="s">
        <v>65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4">
        <v>11086012.460000001</v>
      </c>
      <c r="O33" s="14">
        <f t="shared" si="5"/>
        <v>11086012.460000001</v>
      </c>
      <c r="P33" s="7"/>
      <c r="Q33" s="33"/>
    </row>
    <row r="34" spans="1:17" s="6" customFormat="1" ht="25.5" x14ac:dyDescent="0.2">
      <c r="A34" s="19"/>
      <c r="B34" s="19"/>
      <c r="C34" s="19"/>
      <c r="D34" s="18"/>
      <c r="E34" s="20" t="s">
        <v>400</v>
      </c>
      <c r="F34" s="5"/>
      <c r="G34" s="7" t="s">
        <v>45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4">
        <v>217395.6</v>
      </c>
      <c r="N34" s="14">
        <v>17281499.609999999</v>
      </c>
      <c r="O34" s="14">
        <f t="shared" si="5"/>
        <v>17498895.210000001</v>
      </c>
      <c r="P34" s="7"/>
      <c r="Q34" s="33"/>
    </row>
    <row r="35" spans="1:17" s="6" customFormat="1" ht="25.5" x14ac:dyDescent="0.2">
      <c r="A35" s="19"/>
      <c r="B35" s="19"/>
      <c r="C35" s="19"/>
      <c r="D35" s="18"/>
      <c r="E35" s="20" t="s">
        <v>616</v>
      </c>
      <c r="F35" s="5"/>
      <c r="G35" s="7" t="s">
        <v>21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4">
        <v>1906912.59</v>
      </c>
      <c r="N35" s="13">
        <v>0</v>
      </c>
      <c r="O35" s="14">
        <f t="shared" si="5"/>
        <v>1906912.59</v>
      </c>
      <c r="P35" s="7"/>
      <c r="Q35" s="33"/>
    </row>
    <row r="36" spans="1:17" s="6" customFormat="1" ht="25.5" x14ac:dyDescent="0.2">
      <c r="A36" s="19"/>
      <c r="B36" s="19"/>
      <c r="C36" s="19"/>
      <c r="D36" s="18"/>
      <c r="E36" s="20" t="s">
        <v>617</v>
      </c>
      <c r="F36" s="5"/>
      <c r="G36" s="7" t="s">
        <v>18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4">
        <v>740986.73</v>
      </c>
      <c r="N36" s="13">
        <v>0</v>
      </c>
      <c r="O36" s="14">
        <f t="shared" si="5"/>
        <v>740986.73</v>
      </c>
      <c r="P36" s="7"/>
      <c r="Q36" s="33"/>
    </row>
    <row r="37" spans="1:17" s="6" customFormat="1" ht="25.5" x14ac:dyDescent="0.2">
      <c r="A37" s="19"/>
      <c r="B37" s="19"/>
      <c r="C37" s="19"/>
      <c r="D37" s="18"/>
      <c r="E37" s="20" t="s">
        <v>618</v>
      </c>
      <c r="F37" s="5"/>
      <c r="G37" s="7" t="s">
        <v>69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4">
        <v>160883.68</v>
      </c>
      <c r="O37" s="14">
        <f t="shared" si="5"/>
        <v>160883.68</v>
      </c>
      <c r="P37" s="7"/>
      <c r="Q37" s="33"/>
    </row>
    <row r="38" spans="1:17" s="6" customFormat="1" ht="25.5" x14ac:dyDescent="0.2">
      <c r="A38" s="19"/>
      <c r="B38" s="19"/>
      <c r="C38" s="19"/>
      <c r="D38" s="18"/>
      <c r="E38" s="20" t="s">
        <v>401</v>
      </c>
      <c r="F38" s="5"/>
      <c r="G38" s="7" t="s">
        <v>258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4">
        <v>125575.43</v>
      </c>
      <c r="N38" s="13">
        <v>0</v>
      </c>
      <c r="O38" s="14">
        <f t="shared" si="5"/>
        <v>125575.43</v>
      </c>
      <c r="P38" s="7"/>
      <c r="Q38" s="33"/>
    </row>
    <row r="39" spans="1:17" s="6" customFormat="1" ht="25.5" x14ac:dyDescent="0.2">
      <c r="A39" s="19"/>
      <c r="B39" s="19"/>
      <c r="C39" s="19"/>
      <c r="D39" s="18"/>
      <c r="E39" s="20" t="s">
        <v>619</v>
      </c>
      <c r="F39" s="5"/>
      <c r="G39" s="7" t="s">
        <v>45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4">
        <v>325219.99</v>
      </c>
      <c r="O39" s="14">
        <f t="shared" si="5"/>
        <v>325219.99</v>
      </c>
      <c r="P39" s="7"/>
      <c r="Q39" s="33"/>
    </row>
    <row r="40" spans="1:17" s="6" customFormat="1" x14ac:dyDescent="0.2">
      <c r="A40" s="19"/>
      <c r="B40" s="19"/>
      <c r="C40" s="19"/>
      <c r="D40" s="18"/>
      <c r="E40" s="20"/>
      <c r="F40" s="5"/>
      <c r="G40" s="7"/>
      <c r="H40" s="13"/>
      <c r="I40" s="13"/>
      <c r="J40" s="13"/>
      <c r="K40" s="13"/>
      <c r="L40" s="13"/>
      <c r="M40" s="13"/>
      <c r="N40" s="14"/>
      <c r="O40" s="14"/>
      <c r="P40" s="7"/>
      <c r="Q40" s="33"/>
    </row>
    <row r="41" spans="1:17" s="6" customFormat="1" x14ac:dyDescent="0.2">
      <c r="A41" s="19"/>
      <c r="B41" s="67" t="s">
        <v>125</v>
      </c>
      <c r="C41" s="67"/>
      <c r="D41" s="67"/>
      <c r="E41" s="67"/>
      <c r="F41" s="5"/>
      <c r="G41" s="7"/>
      <c r="H41" s="9">
        <f t="shared" ref="H41:O41" si="6">SUM(H42,H100,H125,H136)</f>
        <v>89331673.75</v>
      </c>
      <c r="I41" s="11">
        <f t="shared" si="6"/>
        <v>0</v>
      </c>
      <c r="J41" s="11">
        <f t="shared" si="6"/>
        <v>0</v>
      </c>
      <c r="K41" s="9">
        <f t="shared" si="6"/>
        <v>1159839.8999999999</v>
      </c>
      <c r="L41" s="9">
        <f t="shared" si="6"/>
        <v>261232185.21000001</v>
      </c>
      <c r="M41" s="9">
        <f t="shared" si="6"/>
        <v>54577049.470000006</v>
      </c>
      <c r="N41" s="9">
        <f t="shared" si="6"/>
        <v>1815800433.4200003</v>
      </c>
      <c r="O41" s="9">
        <f t="shared" si="6"/>
        <v>2222101181.75</v>
      </c>
      <c r="P41" s="7"/>
      <c r="Q41" s="33"/>
    </row>
    <row r="42" spans="1:17" s="6" customFormat="1" x14ac:dyDescent="0.2">
      <c r="A42" s="19"/>
      <c r="B42" s="35"/>
      <c r="C42" s="67" t="s">
        <v>25</v>
      </c>
      <c r="D42" s="67"/>
      <c r="E42" s="67"/>
      <c r="F42" s="5"/>
      <c r="G42" s="7"/>
      <c r="H42" s="9">
        <f>SUM(H43,H77,H83,H92,H96)</f>
        <v>89331673.75</v>
      </c>
      <c r="I42" s="11">
        <f t="shared" ref="I42:O42" si="7">SUM(I43,I77,I83,I92,I96)</f>
        <v>0</v>
      </c>
      <c r="J42" s="11">
        <f t="shared" si="7"/>
        <v>0</v>
      </c>
      <c r="K42" s="11">
        <f t="shared" si="7"/>
        <v>0</v>
      </c>
      <c r="L42" s="9">
        <f t="shared" si="7"/>
        <v>250452278.13</v>
      </c>
      <c r="M42" s="9">
        <f t="shared" si="7"/>
        <v>51020864.120000005</v>
      </c>
      <c r="N42" s="9">
        <f t="shared" si="7"/>
        <v>41019990.859999999</v>
      </c>
      <c r="O42" s="9">
        <f t="shared" si="7"/>
        <v>431824806.85999995</v>
      </c>
      <c r="P42" s="8"/>
      <c r="Q42" s="33"/>
    </row>
    <row r="43" spans="1:17" s="6" customFormat="1" x14ac:dyDescent="0.2">
      <c r="A43" s="44"/>
      <c r="B43" s="44"/>
      <c r="C43" s="45"/>
      <c r="D43" s="46" t="s">
        <v>115</v>
      </c>
      <c r="E43" s="47" t="s">
        <v>81</v>
      </c>
      <c r="F43" s="45"/>
      <c r="G43" s="50"/>
      <c r="H43" s="49">
        <f>SUM(H44:H76)</f>
        <v>89331673.75</v>
      </c>
      <c r="I43" s="48">
        <f t="shared" ref="I43:O43" si="8">SUM(I44:I76)</f>
        <v>0</v>
      </c>
      <c r="J43" s="48">
        <f t="shared" si="8"/>
        <v>0</v>
      </c>
      <c r="K43" s="48">
        <f t="shared" si="8"/>
        <v>0</v>
      </c>
      <c r="L43" s="49">
        <f t="shared" si="8"/>
        <v>250452278.13</v>
      </c>
      <c r="M43" s="48">
        <f t="shared" si="8"/>
        <v>0</v>
      </c>
      <c r="N43" s="48">
        <f t="shared" si="8"/>
        <v>0</v>
      </c>
      <c r="O43" s="49">
        <f t="shared" si="8"/>
        <v>339783951.88</v>
      </c>
      <c r="P43" s="8"/>
      <c r="Q43" s="34"/>
    </row>
    <row r="44" spans="1:17" s="6" customFormat="1" ht="25.5" x14ac:dyDescent="0.2">
      <c r="A44" s="19"/>
      <c r="B44" s="19"/>
      <c r="C44" s="19"/>
      <c r="D44" s="18"/>
      <c r="E44" s="20" t="s">
        <v>620</v>
      </c>
      <c r="F44" s="5"/>
      <c r="G44" s="7" t="s">
        <v>16</v>
      </c>
      <c r="H44" s="14">
        <v>29031983.149999999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4">
        <f t="shared" ref="O44:O48" si="9">SUM(H44:N44)</f>
        <v>29031983.149999999</v>
      </c>
      <c r="P44" s="7"/>
      <c r="Q44" s="33"/>
    </row>
    <row r="45" spans="1:17" s="6" customFormat="1" ht="38.25" x14ac:dyDescent="0.2">
      <c r="A45" s="19"/>
      <c r="B45" s="19"/>
      <c r="C45" s="19"/>
      <c r="D45" s="18"/>
      <c r="E45" s="20" t="s">
        <v>429</v>
      </c>
      <c r="F45" s="5"/>
      <c r="G45" s="7" t="s">
        <v>16</v>
      </c>
      <c r="H45" s="14">
        <v>7016771.96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4">
        <f t="shared" si="9"/>
        <v>7016771.96</v>
      </c>
      <c r="P45" s="7"/>
      <c r="Q45" s="33"/>
    </row>
    <row r="46" spans="1:17" s="6" customFormat="1" ht="25.5" customHeight="1" x14ac:dyDescent="0.2">
      <c r="A46" s="19"/>
      <c r="B46" s="19"/>
      <c r="C46" s="19"/>
      <c r="D46" s="18"/>
      <c r="E46" s="20" t="s">
        <v>433</v>
      </c>
      <c r="F46" s="5"/>
      <c r="G46" s="7" t="s">
        <v>16</v>
      </c>
      <c r="H46" s="14">
        <v>2079775.38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4">
        <f t="shared" si="9"/>
        <v>2079775.38</v>
      </c>
      <c r="P46" s="7"/>
      <c r="Q46" s="33"/>
    </row>
    <row r="47" spans="1:17" s="6" customFormat="1" ht="25.5" x14ac:dyDescent="0.2">
      <c r="A47" s="19"/>
      <c r="B47" s="19"/>
      <c r="C47" s="19"/>
      <c r="D47" s="18"/>
      <c r="E47" s="20" t="s">
        <v>386</v>
      </c>
      <c r="F47" s="5"/>
      <c r="G47" s="7" t="s">
        <v>52</v>
      </c>
      <c r="H47" s="13">
        <v>0</v>
      </c>
      <c r="I47" s="13">
        <v>0</v>
      </c>
      <c r="J47" s="13">
        <v>0</v>
      </c>
      <c r="K47" s="13">
        <v>0</v>
      </c>
      <c r="L47" s="14">
        <v>9998940.4700000007</v>
      </c>
      <c r="M47" s="13">
        <v>0</v>
      </c>
      <c r="N47" s="13">
        <v>0</v>
      </c>
      <c r="O47" s="14">
        <f t="shared" si="9"/>
        <v>9998940.4700000007</v>
      </c>
      <c r="P47" s="7"/>
      <c r="Q47" s="33"/>
    </row>
    <row r="48" spans="1:17" s="6" customFormat="1" x14ac:dyDescent="0.2">
      <c r="A48" s="19"/>
      <c r="B48" s="19"/>
      <c r="C48" s="19"/>
      <c r="D48" s="18"/>
      <c r="E48" s="20" t="s">
        <v>402</v>
      </c>
      <c r="F48" s="5"/>
      <c r="G48" s="7" t="s">
        <v>87</v>
      </c>
      <c r="H48" s="14">
        <v>5783648.6200000001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4">
        <f t="shared" si="9"/>
        <v>5783648.6200000001</v>
      </c>
      <c r="P48" s="7"/>
      <c r="Q48" s="33"/>
    </row>
    <row r="49" spans="1:17" s="6" customFormat="1" ht="25.5" x14ac:dyDescent="0.2">
      <c r="A49" s="19"/>
      <c r="B49" s="19"/>
      <c r="C49" s="19"/>
      <c r="D49" s="18"/>
      <c r="E49" s="20" t="s">
        <v>396</v>
      </c>
      <c r="F49" s="5"/>
      <c r="G49" s="7" t="s">
        <v>12</v>
      </c>
      <c r="H49" s="14">
        <v>8938071.1600000001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4">
        <f>SUM(H49:N49)</f>
        <v>8938071.1600000001</v>
      </c>
      <c r="P49" s="7"/>
      <c r="Q49" s="33"/>
    </row>
    <row r="50" spans="1:17" s="6" customFormat="1" x14ac:dyDescent="0.2">
      <c r="A50" s="19"/>
      <c r="B50" s="19"/>
      <c r="C50" s="19"/>
      <c r="D50" s="18"/>
      <c r="E50" s="20" t="s">
        <v>403</v>
      </c>
      <c r="F50" s="5"/>
      <c r="G50" s="7" t="s">
        <v>87</v>
      </c>
      <c r="H50" s="14">
        <v>9503050.1699999999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4">
        <f t="shared" ref="O50:O76" si="10">SUM(H50:N50)</f>
        <v>9503050.1699999999</v>
      </c>
      <c r="P50" s="7"/>
      <c r="Q50" s="33"/>
    </row>
    <row r="51" spans="1:17" s="6" customFormat="1" ht="25.5" x14ac:dyDescent="0.2">
      <c r="A51" s="19"/>
      <c r="B51" s="19"/>
      <c r="C51" s="19"/>
      <c r="D51" s="18"/>
      <c r="E51" s="20" t="s">
        <v>404</v>
      </c>
      <c r="F51" s="5"/>
      <c r="G51" s="7" t="s">
        <v>67</v>
      </c>
      <c r="H51" s="14">
        <v>8875561.6300000008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4">
        <f t="shared" si="10"/>
        <v>8875561.6300000008</v>
      </c>
      <c r="P51" s="7"/>
      <c r="Q51" s="33"/>
    </row>
    <row r="52" spans="1:17" s="6" customFormat="1" ht="38.25" x14ac:dyDescent="0.2">
      <c r="A52" s="19"/>
      <c r="B52" s="19"/>
      <c r="C52" s="19"/>
      <c r="D52" s="18"/>
      <c r="E52" s="20" t="s">
        <v>615</v>
      </c>
      <c r="F52" s="5"/>
      <c r="G52" s="7" t="s">
        <v>41</v>
      </c>
      <c r="H52" s="14">
        <v>16124805.949999999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4">
        <f t="shared" si="10"/>
        <v>16124805.949999999</v>
      </c>
      <c r="P52" s="7"/>
      <c r="Q52" s="33"/>
    </row>
    <row r="53" spans="1:17" s="6" customFormat="1" ht="25.5" x14ac:dyDescent="0.2">
      <c r="A53" s="19"/>
      <c r="B53" s="19"/>
      <c r="C53" s="19"/>
      <c r="D53" s="18"/>
      <c r="E53" s="20" t="s">
        <v>398</v>
      </c>
      <c r="F53" s="5"/>
      <c r="G53" s="7" t="s">
        <v>71</v>
      </c>
      <c r="H53" s="14">
        <v>48817.82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4">
        <f t="shared" si="10"/>
        <v>48817.82</v>
      </c>
      <c r="P53" s="7"/>
      <c r="Q53" s="33"/>
    </row>
    <row r="54" spans="1:17" s="6" customFormat="1" ht="25.5" x14ac:dyDescent="0.2">
      <c r="A54" s="19"/>
      <c r="B54" s="19"/>
      <c r="C54" s="19"/>
      <c r="D54" s="18"/>
      <c r="E54" s="20" t="s">
        <v>400</v>
      </c>
      <c r="F54" s="5"/>
      <c r="G54" s="7" t="s">
        <v>45</v>
      </c>
      <c r="H54" s="14">
        <v>1782604.4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4">
        <f t="shared" si="10"/>
        <v>1782604.4</v>
      </c>
      <c r="P54" s="7"/>
      <c r="Q54" s="33"/>
    </row>
    <row r="55" spans="1:17" s="6" customFormat="1" ht="25.5" x14ac:dyDescent="0.2">
      <c r="A55" s="19"/>
      <c r="B55" s="19"/>
      <c r="C55" s="19"/>
      <c r="D55" s="18"/>
      <c r="E55" s="20" t="s">
        <v>617</v>
      </c>
      <c r="F55" s="5"/>
      <c r="G55" s="7" t="s">
        <v>18</v>
      </c>
      <c r="H55" s="14">
        <v>146583.51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4">
        <f t="shared" si="10"/>
        <v>146583.51</v>
      </c>
      <c r="P55" s="7"/>
      <c r="Q55" s="33"/>
    </row>
    <row r="56" spans="1:17" s="6" customFormat="1" ht="25.5" x14ac:dyDescent="0.2">
      <c r="A56" s="19"/>
      <c r="B56" s="19"/>
      <c r="C56" s="19"/>
      <c r="D56" s="18"/>
      <c r="E56" s="20" t="s">
        <v>621</v>
      </c>
      <c r="F56" s="5"/>
      <c r="G56" s="7" t="s">
        <v>260</v>
      </c>
      <c r="H56" s="13">
        <v>0</v>
      </c>
      <c r="I56" s="13">
        <v>0</v>
      </c>
      <c r="J56" s="13">
        <v>0</v>
      </c>
      <c r="K56" s="13">
        <v>0</v>
      </c>
      <c r="L56" s="14">
        <v>7999689.3399999999</v>
      </c>
      <c r="M56" s="13">
        <v>0</v>
      </c>
      <c r="N56" s="13">
        <v>0</v>
      </c>
      <c r="O56" s="14">
        <f t="shared" si="10"/>
        <v>7999689.3399999999</v>
      </c>
      <c r="P56" s="7"/>
      <c r="Q56" s="33"/>
    </row>
    <row r="57" spans="1:17" s="6" customFormat="1" ht="25.5" x14ac:dyDescent="0.2">
      <c r="A57" s="19"/>
      <c r="B57" s="19"/>
      <c r="C57" s="19"/>
      <c r="D57" s="18"/>
      <c r="E57" s="20" t="s">
        <v>622</v>
      </c>
      <c r="F57" s="5"/>
      <c r="G57" s="7" t="s">
        <v>78</v>
      </c>
      <c r="H57" s="13">
        <v>0</v>
      </c>
      <c r="I57" s="13">
        <v>0</v>
      </c>
      <c r="J57" s="13">
        <v>0</v>
      </c>
      <c r="K57" s="13">
        <v>0</v>
      </c>
      <c r="L57" s="14">
        <v>8499592.1699999999</v>
      </c>
      <c r="M57" s="13">
        <v>0</v>
      </c>
      <c r="N57" s="13">
        <v>0</v>
      </c>
      <c r="O57" s="14">
        <f t="shared" si="10"/>
        <v>8499592.1699999999</v>
      </c>
      <c r="P57" s="7"/>
      <c r="Q57" s="33"/>
    </row>
    <row r="58" spans="1:17" s="6" customFormat="1" ht="25.5" x14ac:dyDescent="0.2">
      <c r="A58" s="19"/>
      <c r="B58" s="19"/>
      <c r="C58" s="19"/>
      <c r="D58" s="18"/>
      <c r="E58" s="20" t="s">
        <v>623</v>
      </c>
      <c r="F58" s="5"/>
      <c r="G58" s="7" t="s">
        <v>245</v>
      </c>
      <c r="H58" s="13">
        <v>0</v>
      </c>
      <c r="I58" s="13">
        <v>0</v>
      </c>
      <c r="J58" s="13">
        <v>0</v>
      </c>
      <c r="K58" s="13">
        <v>0</v>
      </c>
      <c r="L58" s="14">
        <v>5000000</v>
      </c>
      <c r="M58" s="13">
        <v>0</v>
      </c>
      <c r="N58" s="13">
        <v>0</v>
      </c>
      <c r="O58" s="14">
        <f t="shared" si="10"/>
        <v>5000000</v>
      </c>
      <c r="P58" s="7"/>
      <c r="Q58" s="33"/>
    </row>
    <row r="59" spans="1:17" s="6" customFormat="1" ht="25.5" x14ac:dyDescent="0.2">
      <c r="A59" s="19"/>
      <c r="B59" s="19"/>
      <c r="C59" s="19"/>
      <c r="D59" s="18"/>
      <c r="E59" s="20" t="s">
        <v>624</v>
      </c>
      <c r="F59" s="5"/>
      <c r="G59" s="7" t="s">
        <v>89</v>
      </c>
      <c r="H59" s="13">
        <v>0</v>
      </c>
      <c r="I59" s="13">
        <v>0</v>
      </c>
      <c r="J59" s="13">
        <v>0</v>
      </c>
      <c r="K59" s="13">
        <v>0</v>
      </c>
      <c r="L59" s="14">
        <v>6999906.7199999997</v>
      </c>
      <c r="M59" s="13">
        <v>0</v>
      </c>
      <c r="N59" s="13">
        <v>0</v>
      </c>
      <c r="O59" s="14">
        <f t="shared" si="10"/>
        <v>6999906.7199999997</v>
      </c>
      <c r="P59" s="7"/>
      <c r="Q59" s="33"/>
    </row>
    <row r="60" spans="1:17" s="6" customFormat="1" ht="38.25" x14ac:dyDescent="0.2">
      <c r="A60" s="19"/>
      <c r="B60" s="19"/>
      <c r="C60" s="19"/>
      <c r="D60" s="18"/>
      <c r="E60" s="20" t="s">
        <v>625</v>
      </c>
      <c r="F60" s="5"/>
      <c r="G60" s="7" t="s">
        <v>17</v>
      </c>
      <c r="H60" s="13">
        <v>0</v>
      </c>
      <c r="I60" s="13">
        <v>0</v>
      </c>
      <c r="J60" s="13">
        <v>0</v>
      </c>
      <c r="K60" s="13">
        <v>0</v>
      </c>
      <c r="L60" s="14">
        <v>32000000</v>
      </c>
      <c r="M60" s="13">
        <v>0</v>
      </c>
      <c r="N60" s="13">
        <v>0</v>
      </c>
      <c r="O60" s="14">
        <f t="shared" si="10"/>
        <v>32000000</v>
      </c>
      <c r="P60" s="7"/>
      <c r="Q60" s="33"/>
    </row>
    <row r="61" spans="1:17" s="6" customFormat="1" ht="25.5" x14ac:dyDescent="0.2">
      <c r="A61" s="25"/>
      <c r="B61" s="25"/>
      <c r="C61" s="25"/>
      <c r="D61" s="24"/>
      <c r="E61" s="28" t="s">
        <v>406</v>
      </c>
      <c r="F61" s="26"/>
      <c r="G61" s="17" t="s">
        <v>218</v>
      </c>
      <c r="H61" s="51">
        <v>0</v>
      </c>
      <c r="I61" s="51">
        <v>0</v>
      </c>
      <c r="J61" s="51">
        <v>0</v>
      </c>
      <c r="K61" s="51">
        <v>0</v>
      </c>
      <c r="L61" s="21">
        <v>5200000</v>
      </c>
      <c r="M61" s="51">
        <v>0</v>
      </c>
      <c r="N61" s="51">
        <v>0</v>
      </c>
      <c r="O61" s="21">
        <f t="shared" si="10"/>
        <v>5200000</v>
      </c>
      <c r="P61" s="7"/>
      <c r="Q61" s="33"/>
    </row>
    <row r="62" spans="1:17" s="6" customFormat="1" ht="25.5" x14ac:dyDescent="0.2">
      <c r="A62" s="19"/>
      <c r="B62" s="19"/>
      <c r="C62" s="19"/>
      <c r="D62" s="18"/>
      <c r="E62" s="20" t="s">
        <v>401</v>
      </c>
      <c r="F62" s="5"/>
      <c r="G62" s="7" t="s">
        <v>258</v>
      </c>
      <c r="H62" s="13">
        <v>0</v>
      </c>
      <c r="I62" s="13">
        <v>0</v>
      </c>
      <c r="J62" s="13">
        <v>0</v>
      </c>
      <c r="K62" s="13">
        <v>0</v>
      </c>
      <c r="L62" s="14">
        <v>25000000</v>
      </c>
      <c r="M62" s="13">
        <v>0</v>
      </c>
      <c r="N62" s="13">
        <v>0</v>
      </c>
      <c r="O62" s="14">
        <f t="shared" si="10"/>
        <v>25000000</v>
      </c>
      <c r="P62" s="7"/>
      <c r="Q62" s="33"/>
    </row>
    <row r="63" spans="1:17" s="6" customFormat="1" ht="25.5" x14ac:dyDescent="0.2">
      <c r="A63" s="19"/>
      <c r="B63" s="19"/>
      <c r="C63" s="19"/>
      <c r="D63" s="18"/>
      <c r="E63" s="20" t="s">
        <v>407</v>
      </c>
      <c r="F63" s="5"/>
      <c r="G63" s="7" t="s">
        <v>29</v>
      </c>
      <c r="H63" s="13">
        <v>0</v>
      </c>
      <c r="I63" s="13">
        <v>0</v>
      </c>
      <c r="J63" s="13">
        <v>0</v>
      </c>
      <c r="K63" s="13">
        <v>0</v>
      </c>
      <c r="L63" s="14">
        <v>19359462</v>
      </c>
      <c r="M63" s="13">
        <v>0</v>
      </c>
      <c r="N63" s="13">
        <v>0</v>
      </c>
      <c r="O63" s="14">
        <f t="shared" si="10"/>
        <v>19359462</v>
      </c>
      <c r="P63" s="7"/>
      <c r="Q63" s="33"/>
    </row>
    <row r="64" spans="1:17" s="6" customFormat="1" ht="25.5" x14ac:dyDescent="0.2">
      <c r="A64" s="19"/>
      <c r="B64" s="19"/>
      <c r="C64" s="19"/>
      <c r="D64" s="18"/>
      <c r="E64" s="20" t="s">
        <v>626</v>
      </c>
      <c r="F64" s="5"/>
      <c r="G64" s="7" t="s">
        <v>66</v>
      </c>
      <c r="H64" s="13">
        <v>0</v>
      </c>
      <c r="I64" s="13">
        <v>0</v>
      </c>
      <c r="J64" s="13">
        <v>0</v>
      </c>
      <c r="K64" s="13">
        <v>0</v>
      </c>
      <c r="L64" s="14">
        <v>6175000</v>
      </c>
      <c r="M64" s="13">
        <v>0</v>
      </c>
      <c r="N64" s="13">
        <v>0</v>
      </c>
      <c r="O64" s="14">
        <f t="shared" si="10"/>
        <v>6175000</v>
      </c>
      <c r="P64" s="7"/>
      <c r="Q64" s="33"/>
    </row>
    <row r="65" spans="1:17" s="6" customFormat="1" ht="25.5" x14ac:dyDescent="0.2">
      <c r="A65" s="19"/>
      <c r="B65" s="19"/>
      <c r="C65" s="19"/>
      <c r="D65" s="18"/>
      <c r="E65" s="20" t="s">
        <v>627</v>
      </c>
      <c r="F65" s="5"/>
      <c r="G65" s="7" t="s">
        <v>241</v>
      </c>
      <c r="H65" s="13">
        <v>0</v>
      </c>
      <c r="I65" s="13">
        <v>0</v>
      </c>
      <c r="J65" s="13">
        <v>0</v>
      </c>
      <c r="K65" s="13">
        <v>0</v>
      </c>
      <c r="L65" s="14">
        <v>7800000</v>
      </c>
      <c r="M65" s="13">
        <v>0</v>
      </c>
      <c r="N65" s="13">
        <v>0</v>
      </c>
      <c r="O65" s="14">
        <f t="shared" si="10"/>
        <v>7800000</v>
      </c>
      <c r="P65" s="7"/>
      <c r="Q65" s="33"/>
    </row>
    <row r="66" spans="1:17" s="6" customFormat="1" ht="25.5" x14ac:dyDescent="0.2">
      <c r="A66" s="19"/>
      <c r="B66" s="19"/>
      <c r="C66" s="19"/>
      <c r="D66" s="18"/>
      <c r="E66" s="20" t="s">
        <v>628</v>
      </c>
      <c r="F66" s="5"/>
      <c r="G66" s="7" t="s">
        <v>55</v>
      </c>
      <c r="H66" s="13">
        <v>0</v>
      </c>
      <c r="I66" s="13">
        <v>0</v>
      </c>
      <c r="J66" s="13">
        <v>0</v>
      </c>
      <c r="K66" s="13">
        <v>0</v>
      </c>
      <c r="L66" s="14">
        <v>11050000</v>
      </c>
      <c r="M66" s="13">
        <v>0</v>
      </c>
      <c r="N66" s="13">
        <v>0</v>
      </c>
      <c r="O66" s="14">
        <f t="shared" si="10"/>
        <v>11050000</v>
      </c>
      <c r="P66" s="7"/>
      <c r="Q66" s="33"/>
    </row>
    <row r="67" spans="1:17" s="6" customFormat="1" ht="25.5" x14ac:dyDescent="0.2">
      <c r="A67" s="19"/>
      <c r="B67" s="19"/>
      <c r="C67" s="19"/>
      <c r="D67" s="18"/>
      <c r="E67" s="20" t="s">
        <v>629</v>
      </c>
      <c r="F67" s="5"/>
      <c r="G67" s="7" t="s">
        <v>36</v>
      </c>
      <c r="H67" s="13">
        <v>0</v>
      </c>
      <c r="I67" s="13">
        <v>0</v>
      </c>
      <c r="J67" s="13">
        <v>0</v>
      </c>
      <c r="K67" s="13">
        <v>0</v>
      </c>
      <c r="L67" s="14">
        <v>1300000</v>
      </c>
      <c r="M67" s="13">
        <v>0</v>
      </c>
      <c r="N67" s="13">
        <v>0</v>
      </c>
      <c r="O67" s="14">
        <f t="shared" si="10"/>
        <v>1300000</v>
      </c>
      <c r="P67" s="7"/>
      <c r="Q67" s="33"/>
    </row>
    <row r="68" spans="1:17" s="6" customFormat="1" ht="25.5" x14ac:dyDescent="0.2">
      <c r="A68" s="19"/>
      <c r="B68" s="19"/>
      <c r="C68" s="19"/>
      <c r="D68" s="18"/>
      <c r="E68" s="20" t="s">
        <v>630</v>
      </c>
      <c r="F68" s="5"/>
      <c r="G68" s="7" t="s">
        <v>181</v>
      </c>
      <c r="H68" s="13">
        <v>0</v>
      </c>
      <c r="I68" s="13">
        <v>0</v>
      </c>
      <c r="J68" s="13">
        <v>0</v>
      </c>
      <c r="K68" s="13">
        <v>0</v>
      </c>
      <c r="L68" s="14">
        <v>12500000</v>
      </c>
      <c r="M68" s="13">
        <v>0</v>
      </c>
      <c r="N68" s="13">
        <v>0</v>
      </c>
      <c r="O68" s="14">
        <f t="shared" si="10"/>
        <v>12500000</v>
      </c>
      <c r="P68" s="7"/>
      <c r="Q68" s="33"/>
    </row>
    <row r="69" spans="1:17" s="6" customFormat="1" ht="25.5" customHeight="1" x14ac:dyDescent="0.2">
      <c r="A69" s="19"/>
      <c r="B69" s="19"/>
      <c r="C69" s="19"/>
      <c r="D69" s="18"/>
      <c r="E69" s="20" t="s">
        <v>631</v>
      </c>
      <c r="F69" s="5"/>
      <c r="G69" s="7" t="s">
        <v>184</v>
      </c>
      <c r="H69" s="13">
        <v>0</v>
      </c>
      <c r="I69" s="13">
        <v>0</v>
      </c>
      <c r="J69" s="13">
        <v>0</v>
      </c>
      <c r="K69" s="13">
        <v>0</v>
      </c>
      <c r="L69" s="14">
        <v>19173702.989999998</v>
      </c>
      <c r="M69" s="13">
        <v>0</v>
      </c>
      <c r="N69" s="13">
        <v>0</v>
      </c>
      <c r="O69" s="14">
        <f t="shared" si="10"/>
        <v>19173702.989999998</v>
      </c>
      <c r="P69" s="7"/>
      <c r="Q69" s="33"/>
    </row>
    <row r="70" spans="1:17" s="6" customFormat="1" ht="25.5" x14ac:dyDescent="0.2">
      <c r="A70" s="19"/>
      <c r="B70" s="19"/>
      <c r="C70" s="19"/>
      <c r="D70" s="18"/>
      <c r="E70" s="20" t="s">
        <v>632</v>
      </c>
      <c r="F70" s="5"/>
      <c r="G70" s="7" t="s">
        <v>242</v>
      </c>
      <c r="H70" s="13">
        <v>0</v>
      </c>
      <c r="I70" s="13">
        <v>0</v>
      </c>
      <c r="J70" s="13">
        <v>0</v>
      </c>
      <c r="K70" s="13">
        <v>0</v>
      </c>
      <c r="L70" s="14">
        <v>12500000</v>
      </c>
      <c r="M70" s="13">
        <v>0</v>
      </c>
      <c r="N70" s="13">
        <v>0</v>
      </c>
      <c r="O70" s="14">
        <f t="shared" si="10"/>
        <v>12500000</v>
      </c>
      <c r="P70" s="7"/>
      <c r="Q70" s="33"/>
    </row>
    <row r="71" spans="1:17" s="6" customFormat="1" ht="25.5" x14ac:dyDescent="0.2">
      <c r="A71" s="19"/>
      <c r="B71" s="19"/>
      <c r="C71" s="19"/>
      <c r="D71" s="18"/>
      <c r="E71" s="20" t="s">
        <v>633</v>
      </c>
      <c r="F71" s="5"/>
      <c r="G71" s="7" t="s">
        <v>85</v>
      </c>
      <c r="H71" s="13">
        <v>0</v>
      </c>
      <c r="I71" s="13">
        <v>0</v>
      </c>
      <c r="J71" s="13">
        <v>0</v>
      </c>
      <c r="K71" s="13">
        <v>0</v>
      </c>
      <c r="L71" s="14">
        <v>3499901.77</v>
      </c>
      <c r="M71" s="13">
        <v>0</v>
      </c>
      <c r="N71" s="13">
        <v>0</v>
      </c>
      <c r="O71" s="14">
        <f t="shared" si="10"/>
        <v>3499901.77</v>
      </c>
      <c r="P71" s="7"/>
      <c r="Q71" s="33"/>
    </row>
    <row r="72" spans="1:17" s="6" customFormat="1" ht="25.5" x14ac:dyDescent="0.2">
      <c r="A72" s="19"/>
      <c r="B72" s="19"/>
      <c r="C72" s="19"/>
      <c r="D72" s="18"/>
      <c r="E72" s="20" t="s">
        <v>634</v>
      </c>
      <c r="F72" s="5"/>
      <c r="G72" s="7" t="s">
        <v>32</v>
      </c>
      <c r="H72" s="13">
        <v>0</v>
      </c>
      <c r="I72" s="13">
        <v>0</v>
      </c>
      <c r="J72" s="13">
        <v>0</v>
      </c>
      <c r="K72" s="13">
        <v>0</v>
      </c>
      <c r="L72" s="14">
        <v>4999725.4400000004</v>
      </c>
      <c r="M72" s="13">
        <v>0</v>
      </c>
      <c r="N72" s="13">
        <v>0</v>
      </c>
      <c r="O72" s="14">
        <f t="shared" si="10"/>
        <v>4999725.4400000004</v>
      </c>
      <c r="P72" s="7"/>
      <c r="Q72" s="33"/>
    </row>
    <row r="73" spans="1:17" s="6" customFormat="1" ht="38.25" x14ac:dyDescent="0.2">
      <c r="A73" s="19"/>
      <c r="B73" s="19"/>
      <c r="C73" s="19"/>
      <c r="D73" s="18"/>
      <c r="E73" s="20" t="s">
        <v>635</v>
      </c>
      <c r="F73" s="5"/>
      <c r="G73" s="7" t="s">
        <v>65</v>
      </c>
      <c r="H73" s="13">
        <v>0</v>
      </c>
      <c r="I73" s="13">
        <v>0</v>
      </c>
      <c r="J73" s="13">
        <v>0</v>
      </c>
      <c r="K73" s="13">
        <v>0</v>
      </c>
      <c r="L73" s="14">
        <v>7999913.7300000004</v>
      </c>
      <c r="M73" s="13">
        <v>0</v>
      </c>
      <c r="N73" s="13">
        <v>0</v>
      </c>
      <c r="O73" s="14">
        <f t="shared" si="10"/>
        <v>7999913.7300000004</v>
      </c>
      <c r="P73" s="7"/>
      <c r="Q73" s="33"/>
    </row>
    <row r="74" spans="1:17" s="6" customFormat="1" ht="38.25" x14ac:dyDescent="0.2">
      <c r="A74" s="19"/>
      <c r="B74" s="19"/>
      <c r="C74" s="19"/>
      <c r="D74" s="18"/>
      <c r="E74" s="20" t="s">
        <v>636</v>
      </c>
      <c r="F74" s="5"/>
      <c r="G74" s="7" t="s">
        <v>52</v>
      </c>
      <c r="H74" s="13">
        <v>0</v>
      </c>
      <c r="I74" s="13">
        <v>0</v>
      </c>
      <c r="J74" s="13">
        <v>0</v>
      </c>
      <c r="K74" s="13">
        <v>0</v>
      </c>
      <c r="L74" s="14">
        <v>26790460.440000001</v>
      </c>
      <c r="M74" s="13">
        <v>0</v>
      </c>
      <c r="N74" s="13">
        <v>0</v>
      </c>
      <c r="O74" s="14">
        <f t="shared" si="10"/>
        <v>26790460.440000001</v>
      </c>
      <c r="P74" s="7"/>
      <c r="Q74" s="33"/>
    </row>
    <row r="75" spans="1:17" s="6" customFormat="1" ht="38.25" x14ac:dyDescent="0.2">
      <c r="A75" s="19"/>
      <c r="B75" s="19"/>
      <c r="C75" s="19"/>
      <c r="D75" s="18"/>
      <c r="E75" s="20" t="s">
        <v>637</v>
      </c>
      <c r="F75" s="5"/>
      <c r="G75" s="7" t="s">
        <v>52</v>
      </c>
      <c r="H75" s="13">
        <v>0</v>
      </c>
      <c r="I75" s="13">
        <v>0</v>
      </c>
      <c r="J75" s="13">
        <v>0</v>
      </c>
      <c r="K75" s="13">
        <v>0</v>
      </c>
      <c r="L75" s="14">
        <v>6605983.0599999996</v>
      </c>
      <c r="M75" s="13">
        <v>0</v>
      </c>
      <c r="N75" s="13">
        <v>0</v>
      </c>
      <c r="O75" s="14">
        <f t="shared" si="10"/>
        <v>6605983.0599999996</v>
      </c>
      <c r="P75" s="7"/>
      <c r="Q75" s="33"/>
    </row>
    <row r="76" spans="1:17" s="6" customFormat="1" ht="25.5" x14ac:dyDescent="0.2">
      <c r="A76" s="19"/>
      <c r="B76" s="19"/>
      <c r="C76" s="19"/>
      <c r="D76" s="18"/>
      <c r="E76" s="20" t="s">
        <v>638</v>
      </c>
      <c r="F76" s="5"/>
      <c r="G76" s="7" t="s">
        <v>242</v>
      </c>
      <c r="H76" s="13">
        <v>0</v>
      </c>
      <c r="I76" s="13">
        <v>0</v>
      </c>
      <c r="J76" s="13">
        <v>0</v>
      </c>
      <c r="K76" s="13">
        <v>0</v>
      </c>
      <c r="L76" s="14">
        <v>10000000</v>
      </c>
      <c r="M76" s="13">
        <v>0</v>
      </c>
      <c r="N76" s="13">
        <v>0</v>
      </c>
      <c r="O76" s="14">
        <f t="shared" si="10"/>
        <v>10000000</v>
      </c>
      <c r="P76" s="7"/>
      <c r="Q76" s="33"/>
    </row>
    <row r="77" spans="1:17" s="6" customFormat="1" x14ac:dyDescent="0.2">
      <c r="A77" s="44"/>
      <c r="B77" s="44"/>
      <c r="C77" s="45"/>
      <c r="D77" s="46" t="s">
        <v>104</v>
      </c>
      <c r="E77" s="47" t="s">
        <v>127</v>
      </c>
      <c r="F77" s="45"/>
      <c r="G77" s="50"/>
      <c r="H77" s="48">
        <f>SUM(H78:H82)</f>
        <v>0</v>
      </c>
      <c r="I77" s="48">
        <f t="shared" ref="I77:M77" si="11">SUM(I78:I82)</f>
        <v>0</v>
      </c>
      <c r="J77" s="48">
        <f t="shared" si="11"/>
        <v>0</v>
      </c>
      <c r="K77" s="48">
        <f t="shared" si="11"/>
        <v>0</v>
      </c>
      <c r="L77" s="48">
        <f t="shared" si="11"/>
        <v>0</v>
      </c>
      <c r="M77" s="48">
        <f t="shared" si="11"/>
        <v>0</v>
      </c>
      <c r="N77" s="49">
        <f>SUM(N78:N82)</f>
        <v>40195336.829999998</v>
      </c>
      <c r="O77" s="49">
        <f>SUM(O78:O82)</f>
        <v>40195336.829999998</v>
      </c>
      <c r="P77" s="8"/>
      <c r="Q77" s="34"/>
    </row>
    <row r="78" spans="1:17" s="6" customFormat="1" ht="25.5" x14ac:dyDescent="0.2">
      <c r="A78" s="19"/>
      <c r="B78" s="19"/>
      <c r="C78" s="19"/>
      <c r="D78" s="18"/>
      <c r="E78" s="20" t="s">
        <v>620</v>
      </c>
      <c r="F78" s="5"/>
      <c r="G78" s="7" t="s">
        <v>16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4">
        <v>20101721.98</v>
      </c>
      <c r="O78" s="14">
        <f>SUM(H78:N78)</f>
        <v>20101721.98</v>
      </c>
      <c r="P78" s="7"/>
      <c r="Q78" s="33"/>
    </row>
    <row r="79" spans="1:17" s="6" customFormat="1" ht="38.450000000000003" customHeight="1" x14ac:dyDescent="0.2">
      <c r="A79" s="19"/>
      <c r="B79" s="19"/>
      <c r="C79" s="19"/>
      <c r="D79" s="18"/>
      <c r="E79" s="20" t="s">
        <v>639</v>
      </c>
      <c r="F79" s="5"/>
      <c r="G79" s="7" t="s">
        <v>16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4">
        <v>828598.98</v>
      </c>
      <c r="O79" s="14">
        <f>SUM(H79:N79)</f>
        <v>828598.98</v>
      </c>
      <c r="P79" s="7"/>
      <c r="Q79" s="33"/>
    </row>
    <row r="80" spans="1:17" s="6" customFormat="1" x14ac:dyDescent="0.2">
      <c r="A80" s="19"/>
      <c r="B80" s="19"/>
      <c r="C80" s="19"/>
      <c r="D80" s="18"/>
      <c r="E80" s="20" t="s">
        <v>402</v>
      </c>
      <c r="F80" s="5"/>
      <c r="G80" s="7" t="s">
        <v>87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4">
        <v>3625513.43</v>
      </c>
      <c r="O80" s="14">
        <f>SUM(H80:N80)</f>
        <v>3625513.43</v>
      </c>
      <c r="P80" s="7"/>
      <c r="Q80" s="33"/>
    </row>
    <row r="81" spans="1:17" s="6" customFormat="1" x14ac:dyDescent="0.2">
      <c r="A81" s="19"/>
      <c r="B81" s="19"/>
      <c r="C81" s="19"/>
      <c r="D81" s="18"/>
      <c r="E81" s="20" t="s">
        <v>403</v>
      </c>
      <c r="F81" s="5"/>
      <c r="G81" s="7" t="s">
        <v>87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>
        <v>5722452.9199999999</v>
      </c>
      <c r="O81" s="14">
        <f>SUM(H81:N81)</f>
        <v>5722452.9199999999</v>
      </c>
      <c r="P81" s="7"/>
      <c r="Q81" s="33"/>
    </row>
    <row r="82" spans="1:17" s="6" customFormat="1" ht="38.25" x14ac:dyDescent="0.2">
      <c r="A82" s="19"/>
      <c r="B82" s="19"/>
      <c r="C82" s="19"/>
      <c r="D82" s="18"/>
      <c r="E82" s="20" t="s">
        <v>615</v>
      </c>
      <c r="F82" s="5"/>
      <c r="G82" s="7" t="s">
        <v>41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v>9917049.5199999996</v>
      </c>
      <c r="O82" s="14">
        <f>SUM(H82:N82)</f>
        <v>9917049.5199999996</v>
      </c>
      <c r="P82" s="7"/>
      <c r="Q82" s="33"/>
    </row>
    <row r="83" spans="1:17" s="6" customFormat="1" x14ac:dyDescent="0.2">
      <c r="A83" s="44"/>
      <c r="B83" s="44"/>
      <c r="C83" s="45"/>
      <c r="D83" s="46" t="s">
        <v>95</v>
      </c>
      <c r="E83" s="47" t="s">
        <v>61</v>
      </c>
      <c r="F83" s="45"/>
      <c r="G83" s="50"/>
      <c r="H83" s="48">
        <f>SUM(H84:H91)</f>
        <v>0</v>
      </c>
      <c r="I83" s="48">
        <f t="shared" ref="I83:O83" si="12">SUM(I84:I91)</f>
        <v>0</v>
      </c>
      <c r="J83" s="48">
        <f t="shared" si="12"/>
        <v>0</v>
      </c>
      <c r="K83" s="48">
        <f t="shared" si="12"/>
        <v>0</v>
      </c>
      <c r="L83" s="48">
        <f t="shared" si="12"/>
        <v>0</v>
      </c>
      <c r="M83" s="49">
        <f t="shared" si="12"/>
        <v>50078143.140000001</v>
      </c>
      <c r="N83" s="48">
        <f t="shared" si="12"/>
        <v>0</v>
      </c>
      <c r="O83" s="49">
        <f t="shared" si="12"/>
        <v>50078143.140000001</v>
      </c>
      <c r="P83" s="8"/>
      <c r="Q83" s="34"/>
    </row>
    <row r="84" spans="1:17" s="6" customFormat="1" ht="25.5" x14ac:dyDescent="0.2">
      <c r="A84" s="19"/>
      <c r="B84" s="19"/>
      <c r="C84" s="19"/>
      <c r="D84" s="18"/>
      <c r="E84" s="20" t="s">
        <v>620</v>
      </c>
      <c r="F84" s="5"/>
      <c r="G84" s="7" t="s">
        <v>16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4">
        <v>19022037.199999999</v>
      </c>
      <c r="N84" s="13">
        <v>0</v>
      </c>
      <c r="O84" s="14">
        <f t="shared" ref="O84:O91" si="13">SUM(H84:N84)</f>
        <v>19022037.199999999</v>
      </c>
      <c r="P84" s="7"/>
      <c r="Q84" s="33"/>
    </row>
    <row r="85" spans="1:17" s="6" customFormat="1" ht="51" x14ac:dyDescent="0.2">
      <c r="A85" s="19"/>
      <c r="B85" s="19"/>
      <c r="C85" s="19"/>
      <c r="D85" s="18"/>
      <c r="E85" s="20" t="s">
        <v>640</v>
      </c>
      <c r="F85" s="5"/>
      <c r="G85" s="7" t="s">
        <v>16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4">
        <v>7495000</v>
      </c>
      <c r="N85" s="13">
        <v>0</v>
      </c>
      <c r="O85" s="14">
        <f t="shared" si="13"/>
        <v>7495000</v>
      </c>
      <c r="P85" s="7"/>
      <c r="Q85" s="33"/>
    </row>
    <row r="86" spans="1:17" s="6" customFormat="1" ht="25.5" customHeight="1" x14ac:dyDescent="0.2">
      <c r="A86" s="19"/>
      <c r="B86" s="19"/>
      <c r="C86" s="19"/>
      <c r="D86" s="18"/>
      <c r="E86" s="20" t="s">
        <v>433</v>
      </c>
      <c r="F86" s="5"/>
      <c r="G86" s="7" t="s">
        <v>16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4">
        <v>1547885.92</v>
      </c>
      <c r="N86" s="13">
        <v>0</v>
      </c>
      <c r="O86" s="14">
        <f t="shared" si="13"/>
        <v>1547885.92</v>
      </c>
      <c r="P86" s="7"/>
      <c r="Q86" s="33"/>
    </row>
    <row r="87" spans="1:17" s="6" customFormat="1" x14ac:dyDescent="0.2">
      <c r="A87" s="19"/>
      <c r="B87" s="19"/>
      <c r="C87" s="19"/>
      <c r="D87" s="18"/>
      <c r="E87" s="20" t="s">
        <v>402</v>
      </c>
      <c r="F87" s="5"/>
      <c r="G87" s="7" t="s">
        <v>87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4">
        <v>2884153.18</v>
      </c>
      <c r="N87" s="13">
        <v>0</v>
      </c>
      <c r="O87" s="14">
        <f t="shared" si="13"/>
        <v>2884153.18</v>
      </c>
      <c r="P87" s="7"/>
      <c r="Q87" s="33"/>
    </row>
    <row r="88" spans="1:17" s="6" customFormat="1" x14ac:dyDescent="0.2">
      <c r="A88" s="19"/>
      <c r="B88" s="19"/>
      <c r="C88" s="19"/>
      <c r="D88" s="18"/>
      <c r="E88" s="20" t="s">
        <v>403</v>
      </c>
      <c r="F88" s="5"/>
      <c r="G88" s="7" t="s">
        <v>87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4">
        <v>4178076.26</v>
      </c>
      <c r="N88" s="13">
        <v>0</v>
      </c>
      <c r="O88" s="14">
        <f t="shared" si="13"/>
        <v>4178076.26</v>
      </c>
      <c r="P88" s="7"/>
      <c r="Q88" s="33"/>
    </row>
    <row r="89" spans="1:17" s="6" customFormat="1" ht="25.5" x14ac:dyDescent="0.2">
      <c r="A89" s="19"/>
      <c r="B89" s="19"/>
      <c r="C89" s="19"/>
      <c r="D89" s="18"/>
      <c r="E89" s="20" t="s">
        <v>404</v>
      </c>
      <c r="F89" s="5"/>
      <c r="G89" s="7" t="s">
        <v>67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4">
        <v>6973310.7199999997</v>
      </c>
      <c r="N89" s="13">
        <v>0</v>
      </c>
      <c r="O89" s="14">
        <f t="shared" si="13"/>
        <v>6973310.7199999997</v>
      </c>
      <c r="P89" s="7"/>
      <c r="Q89" s="33"/>
    </row>
    <row r="90" spans="1:17" s="6" customFormat="1" ht="38.25" x14ac:dyDescent="0.2">
      <c r="A90" s="19"/>
      <c r="B90" s="19"/>
      <c r="C90" s="19"/>
      <c r="D90" s="18"/>
      <c r="E90" s="20" t="s">
        <v>615</v>
      </c>
      <c r="F90" s="5"/>
      <c r="G90" s="7" t="s">
        <v>41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4">
        <v>7584926.2699999996</v>
      </c>
      <c r="N90" s="13">
        <v>0</v>
      </c>
      <c r="O90" s="14">
        <f t="shared" si="13"/>
        <v>7584926.2699999996</v>
      </c>
      <c r="P90" s="7"/>
      <c r="Q90" s="33"/>
    </row>
    <row r="91" spans="1:17" s="6" customFormat="1" ht="38.25" x14ac:dyDescent="0.2">
      <c r="A91" s="19"/>
      <c r="B91" s="19"/>
      <c r="C91" s="19"/>
      <c r="D91" s="18"/>
      <c r="E91" s="20" t="s">
        <v>625</v>
      </c>
      <c r="F91" s="5"/>
      <c r="G91" s="7" t="s">
        <v>17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4">
        <v>392753.59</v>
      </c>
      <c r="N91" s="13">
        <v>0</v>
      </c>
      <c r="O91" s="14">
        <f t="shared" si="13"/>
        <v>392753.59</v>
      </c>
      <c r="P91" s="7"/>
      <c r="Q91" s="33"/>
    </row>
    <row r="92" spans="1:17" s="6" customFormat="1" ht="25.5" x14ac:dyDescent="0.2">
      <c r="A92" s="44"/>
      <c r="B92" s="44"/>
      <c r="C92" s="45"/>
      <c r="D92" s="46" t="s">
        <v>116</v>
      </c>
      <c r="E92" s="47" t="s">
        <v>390</v>
      </c>
      <c r="F92" s="45"/>
      <c r="G92" s="50"/>
      <c r="H92" s="48">
        <f>SUM(H93:H95)</f>
        <v>0</v>
      </c>
      <c r="I92" s="48">
        <f t="shared" ref="I92:N92" si="14">SUM(I93:I95)</f>
        <v>0</v>
      </c>
      <c r="J92" s="48">
        <f t="shared" si="14"/>
        <v>0</v>
      </c>
      <c r="K92" s="48">
        <f t="shared" si="14"/>
        <v>0</v>
      </c>
      <c r="L92" s="48">
        <f>SUM(L93:L95)</f>
        <v>0</v>
      </c>
      <c r="M92" s="49">
        <f t="shared" si="14"/>
        <v>512938.09</v>
      </c>
      <c r="N92" s="49">
        <f t="shared" si="14"/>
        <v>814384.86</v>
      </c>
      <c r="O92" s="49">
        <f>SUM(O93:O95)</f>
        <v>1327322.9500000002</v>
      </c>
      <c r="P92" s="8"/>
      <c r="Q92" s="34"/>
    </row>
    <row r="93" spans="1:17" s="6" customFormat="1" ht="38.25" x14ac:dyDescent="0.2">
      <c r="A93" s="19"/>
      <c r="B93" s="19"/>
      <c r="C93" s="19"/>
      <c r="D93" s="18"/>
      <c r="E93" s="20" t="s">
        <v>641</v>
      </c>
      <c r="F93" s="5"/>
      <c r="G93" s="7" t="s">
        <v>36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4">
        <v>225138</v>
      </c>
      <c r="O93" s="14">
        <f t="shared" ref="O93:O99" si="15">SUM(H93:N93)</f>
        <v>225138</v>
      </c>
      <c r="P93" s="7"/>
      <c r="Q93" s="33"/>
    </row>
    <row r="94" spans="1:17" s="6" customFormat="1" ht="51" x14ac:dyDescent="0.2">
      <c r="A94" s="19"/>
      <c r="B94" s="19"/>
      <c r="C94" s="19"/>
      <c r="D94" s="18"/>
      <c r="E94" s="20" t="s">
        <v>642</v>
      </c>
      <c r="F94" s="5"/>
      <c r="G94" s="7" t="s">
        <v>14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4">
        <v>512938.09</v>
      </c>
      <c r="N94" s="13">
        <v>0</v>
      </c>
      <c r="O94" s="14">
        <f t="shared" si="15"/>
        <v>512938.09</v>
      </c>
      <c r="P94" s="7"/>
      <c r="Q94" s="33"/>
    </row>
    <row r="95" spans="1:17" s="6" customFormat="1" ht="38.25" x14ac:dyDescent="0.2">
      <c r="A95" s="19"/>
      <c r="B95" s="19"/>
      <c r="C95" s="19"/>
      <c r="D95" s="18"/>
      <c r="E95" s="20" t="s">
        <v>643</v>
      </c>
      <c r="F95" s="5"/>
      <c r="G95" s="7" t="s">
        <v>14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589246.86</v>
      </c>
      <c r="O95" s="14">
        <f t="shared" si="15"/>
        <v>589246.86</v>
      </c>
      <c r="P95" s="7"/>
      <c r="Q95" s="33"/>
    </row>
    <row r="96" spans="1:17" s="6" customFormat="1" ht="25.5" x14ac:dyDescent="0.2">
      <c r="A96" s="44"/>
      <c r="B96" s="44"/>
      <c r="C96" s="45"/>
      <c r="D96" s="46" t="s">
        <v>261</v>
      </c>
      <c r="E96" s="47" t="s">
        <v>391</v>
      </c>
      <c r="F96" s="45"/>
      <c r="G96" s="50"/>
      <c r="H96" s="48">
        <f>SUM(H97:H99)</f>
        <v>0</v>
      </c>
      <c r="I96" s="48">
        <f t="shared" ref="I96:O96" si="16">SUM(I97:I99)</f>
        <v>0</v>
      </c>
      <c r="J96" s="48">
        <f t="shared" si="16"/>
        <v>0</v>
      </c>
      <c r="K96" s="48">
        <f t="shared" si="16"/>
        <v>0</v>
      </c>
      <c r="L96" s="48">
        <f t="shared" si="16"/>
        <v>0</v>
      </c>
      <c r="M96" s="49">
        <f t="shared" si="16"/>
        <v>429782.89</v>
      </c>
      <c r="N96" s="49">
        <f t="shared" si="16"/>
        <v>10269.17</v>
      </c>
      <c r="O96" s="49">
        <f t="shared" si="16"/>
        <v>440052.06</v>
      </c>
      <c r="P96" s="8"/>
      <c r="Q96" s="34"/>
    </row>
    <row r="97" spans="1:17" s="6" customFormat="1" ht="25.5" x14ac:dyDescent="0.2">
      <c r="A97" s="19"/>
      <c r="B97" s="19"/>
      <c r="C97" s="19"/>
      <c r="D97" s="18"/>
      <c r="E97" s="20" t="s">
        <v>644</v>
      </c>
      <c r="F97" s="5"/>
      <c r="G97" s="7" t="s">
        <v>28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4">
        <v>338876.89</v>
      </c>
      <c r="N97" s="13">
        <v>0</v>
      </c>
      <c r="O97" s="14">
        <f t="shared" si="15"/>
        <v>338876.89</v>
      </c>
      <c r="P97" s="7"/>
      <c r="Q97" s="33"/>
    </row>
    <row r="98" spans="1:17" s="6" customFormat="1" ht="25.5" x14ac:dyDescent="0.2">
      <c r="A98" s="19"/>
      <c r="B98" s="19"/>
      <c r="C98" s="19"/>
      <c r="D98" s="18"/>
      <c r="E98" s="20" t="s">
        <v>618</v>
      </c>
      <c r="F98" s="5"/>
      <c r="G98" s="7" t="s">
        <v>69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v>10269.17</v>
      </c>
      <c r="O98" s="14">
        <f t="shared" si="15"/>
        <v>10269.17</v>
      </c>
      <c r="P98" s="7"/>
      <c r="Q98" s="33"/>
    </row>
    <row r="99" spans="1:17" s="6" customFormat="1" ht="25.5" x14ac:dyDescent="0.2">
      <c r="A99" s="19"/>
      <c r="B99" s="19"/>
      <c r="C99" s="19"/>
      <c r="D99" s="18"/>
      <c r="E99" s="20" t="s">
        <v>654</v>
      </c>
      <c r="F99" s="5"/>
      <c r="G99" s="7" t="s">
        <v>18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4">
        <v>90906</v>
      </c>
      <c r="N99" s="13">
        <v>0</v>
      </c>
      <c r="O99" s="14">
        <f t="shared" si="15"/>
        <v>90906</v>
      </c>
      <c r="P99" s="7"/>
      <c r="Q99" s="33"/>
    </row>
    <row r="100" spans="1:17" s="6" customFormat="1" x14ac:dyDescent="0.2">
      <c r="A100" s="19"/>
      <c r="B100" s="19"/>
      <c r="C100" s="67" t="s">
        <v>91</v>
      </c>
      <c r="D100" s="67"/>
      <c r="E100" s="67"/>
      <c r="F100" s="5"/>
      <c r="G100" s="7"/>
      <c r="H100" s="11">
        <f>SUM(H101,H105,H113)</f>
        <v>0</v>
      </c>
      <c r="I100" s="11">
        <f t="shared" ref="I100:O100" si="17">SUM(I101,I105,I113)</f>
        <v>0</v>
      </c>
      <c r="J100" s="11">
        <f t="shared" si="17"/>
        <v>0</v>
      </c>
      <c r="K100" s="11">
        <f t="shared" si="17"/>
        <v>0</v>
      </c>
      <c r="L100" s="9">
        <f t="shared" si="17"/>
        <v>5697346.2800000003</v>
      </c>
      <c r="M100" s="11">
        <f t="shared" si="17"/>
        <v>0</v>
      </c>
      <c r="N100" s="9">
        <f t="shared" si="17"/>
        <v>86835200.760000005</v>
      </c>
      <c r="O100" s="9">
        <f t="shared" si="17"/>
        <v>92532547.040000007</v>
      </c>
      <c r="P100" s="8"/>
      <c r="Q100" s="33"/>
    </row>
    <row r="101" spans="1:17" s="6" customFormat="1" x14ac:dyDescent="0.2">
      <c r="A101" s="44"/>
      <c r="B101" s="44"/>
      <c r="C101" s="45"/>
      <c r="D101" s="46" t="s">
        <v>262</v>
      </c>
      <c r="E101" s="47" t="s">
        <v>263</v>
      </c>
      <c r="F101" s="45"/>
      <c r="G101" s="50"/>
      <c r="H101" s="48">
        <f>SUM(H102:H104)</f>
        <v>0</v>
      </c>
      <c r="I101" s="48">
        <f t="shared" ref="I101:O101" si="18">SUM(I102:I104)</f>
        <v>0</v>
      </c>
      <c r="J101" s="48">
        <f t="shared" si="18"/>
        <v>0</v>
      </c>
      <c r="K101" s="48">
        <f t="shared" si="18"/>
        <v>0</v>
      </c>
      <c r="L101" s="49">
        <f t="shared" si="18"/>
        <v>1115287</v>
      </c>
      <c r="M101" s="48">
        <f t="shared" si="18"/>
        <v>0</v>
      </c>
      <c r="N101" s="48">
        <f t="shared" si="18"/>
        <v>0</v>
      </c>
      <c r="O101" s="49">
        <f t="shared" si="18"/>
        <v>1115287</v>
      </c>
      <c r="P101" s="8"/>
      <c r="Q101" s="34"/>
    </row>
    <row r="102" spans="1:17" ht="25.5" x14ac:dyDescent="0.2">
      <c r="A102" s="19"/>
      <c r="B102" s="19"/>
      <c r="C102" s="19"/>
      <c r="D102" s="19"/>
      <c r="E102" s="20" t="s">
        <v>645</v>
      </c>
      <c r="F102" s="5"/>
      <c r="G102" s="7" t="s">
        <v>72</v>
      </c>
      <c r="H102" s="13">
        <v>0</v>
      </c>
      <c r="I102" s="13">
        <v>0</v>
      </c>
      <c r="J102" s="13">
        <v>0</v>
      </c>
      <c r="K102" s="13">
        <v>0</v>
      </c>
      <c r="L102" s="14">
        <v>243134</v>
      </c>
      <c r="M102" s="13">
        <v>0</v>
      </c>
      <c r="N102" s="13">
        <v>0</v>
      </c>
      <c r="O102" s="14">
        <f t="shared" ref="O102:O104" si="19">SUM(H102:N102)</f>
        <v>243134</v>
      </c>
      <c r="P102" s="7"/>
    </row>
    <row r="103" spans="1:17" ht="25.5" x14ac:dyDescent="0.2">
      <c r="A103" s="19"/>
      <c r="B103" s="19"/>
      <c r="C103" s="19"/>
      <c r="D103" s="19"/>
      <c r="E103" s="20" t="s">
        <v>646</v>
      </c>
      <c r="F103" s="5"/>
      <c r="G103" s="7" t="s">
        <v>63</v>
      </c>
      <c r="H103" s="13">
        <v>0</v>
      </c>
      <c r="I103" s="13">
        <v>0</v>
      </c>
      <c r="J103" s="13">
        <v>0</v>
      </c>
      <c r="K103" s="13">
        <v>0</v>
      </c>
      <c r="L103" s="14">
        <v>686108</v>
      </c>
      <c r="M103" s="13">
        <v>0</v>
      </c>
      <c r="N103" s="13">
        <v>0</v>
      </c>
      <c r="O103" s="14">
        <f t="shared" si="19"/>
        <v>686108</v>
      </c>
      <c r="P103" s="7"/>
    </row>
    <row r="104" spans="1:17" ht="25.5" x14ac:dyDescent="0.2">
      <c r="A104" s="19"/>
      <c r="B104" s="19"/>
      <c r="C104" s="19"/>
      <c r="D104" s="19"/>
      <c r="E104" s="20" t="s">
        <v>647</v>
      </c>
      <c r="F104" s="5"/>
      <c r="G104" s="7" t="s">
        <v>72</v>
      </c>
      <c r="H104" s="13">
        <v>0</v>
      </c>
      <c r="I104" s="13">
        <v>0</v>
      </c>
      <c r="J104" s="13">
        <v>0</v>
      </c>
      <c r="K104" s="13">
        <v>0</v>
      </c>
      <c r="L104" s="14">
        <v>186045</v>
      </c>
      <c r="M104" s="13">
        <v>0</v>
      </c>
      <c r="N104" s="13">
        <v>0</v>
      </c>
      <c r="O104" s="14">
        <f t="shared" si="19"/>
        <v>186045</v>
      </c>
      <c r="P104" s="7"/>
    </row>
    <row r="105" spans="1:17" s="6" customFormat="1" x14ac:dyDescent="0.2">
      <c r="A105" s="44"/>
      <c r="B105" s="44"/>
      <c r="C105" s="45"/>
      <c r="D105" s="46" t="s">
        <v>113</v>
      </c>
      <c r="E105" s="47" t="s">
        <v>392</v>
      </c>
      <c r="F105" s="45"/>
      <c r="G105" s="50"/>
      <c r="H105" s="48">
        <f>SUM(H106:H112)</f>
        <v>0</v>
      </c>
      <c r="I105" s="48">
        <f t="shared" ref="I105:N105" si="20">SUM(I106:I112)</f>
        <v>0</v>
      </c>
      <c r="J105" s="48">
        <f t="shared" si="20"/>
        <v>0</v>
      </c>
      <c r="K105" s="48">
        <f t="shared" si="20"/>
        <v>0</v>
      </c>
      <c r="L105" s="48">
        <f t="shared" si="20"/>
        <v>0</v>
      </c>
      <c r="M105" s="48">
        <f t="shared" si="20"/>
        <v>0</v>
      </c>
      <c r="N105" s="49">
        <f t="shared" si="20"/>
        <v>58303400.060000002</v>
      </c>
      <c r="O105" s="49">
        <f>SUM(O106:O112)</f>
        <v>58303400.060000002</v>
      </c>
      <c r="P105" s="8"/>
      <c r="Q105" s="34"/>
    </row>
    <row r="106" spans="1:17" s="6" customFormat="1" ht="25.5" x14ac:dyDescent="0.2">
      <c r="A106" s="19"/>
      <c r="B106" s="19"/>
      <c r="C106" s="19"/>
      <c r="D106" s="18"/>
      <c r="E106" s="20" t="s">
        <v>648</v>
      </c>
      <c r="F106" s="5"/>
      <c r="G106" s="7" t="s">
        <v>14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14068029.6</v>
      </c>
      <c r="O106" s="14">
        <f t="shared" ref="O106:O112" si="21">SUM(H106:N106)</f>
        <v>14068029.6</v>
      </c>
      <c r="P106" s="7"/>
      <c r="Q106" s="33"/>
    </row>
    <row r="107" spans="1:17" s="6" customFormat="1" ht="25.5" x14ac:dyDescent="0.2">
      <c r="A107" s="19"/>
      <c r="B107" s="19"/>
      <c r="C107" s="19"/>
      <c r="D107" s="18"/>
      <c r="E107" s="20" t="s">
        <v>649</v>
      </c>
      <c r="F107" s="5"/>
      <c r="G107" s="7" t="s">
        <v>36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v>6007996.5</v>
      </c>
      <c r="O107" s="14">
        <f t="shared" si="21"/>
        <v>6007996.5</v>
      </c>
      <c r="P107" s="7"/>
      <c r="Q107" s="33"/>
    </row>
    <row r="108" spans="1:17" s="6" customFormat="1" ht="25.5" x14ac:dyDescent="0.2">
      <c r="A108" s="19"/>
      <c r="B108" s="19"/>
      <c r="C108" s="19"/>
      <c r="D108" s="18"/>
      <c r="E108" s="28" t="s">
        <v>655</v>
      </c>
      <c r="F108" s="26"/>
      <c r="G108" s="17" t="s">
        <v>18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21">
        <v>16976004.920000002</v>
      </c>
      <c r="O108" s="21">
        <f t="shared" si="21"/>
        <v>16976004.920000002</v>
      </c>
      <c r="P108" s="7"/>
      <c r="Q108" s="33"/>
    </row>
    <row r="109" spans="1:17" s="6" customFormat="1" ht="51" x14ac:dyDescent="0.2">
      <c r="A109" s="19"/>
      <c r="B109" s="19"/>
      <c r="C109" s="19"/>
      <c r="D109" s="18"/>
      <c r="E109" s="20" t="s">
        <v>642</v>
      </c>
      <c r="F109" s="5"/>
      <c r="G109" s="7" t="s">
        <v>14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4">
        <v>1196855.56</v>
      </c>
      <c r="O109" s="14">
        <f t="shared" si="21"/>
        <v>1196855.56</v>
      </c>
      <c r="P109" s="7"/>
      <c r="Q109" s="33"/>
    </row>
    <row r="110" spans="1:17" s="6" customFormat="1" ht="38.25" x14ac:dyDescent="0.2">
      <c r="A110" s="19"/>
      <c r="B110" s="19"/>
      <c r="C110" s="19"/>
      <c r="D110" s="18"/>
      <c r="E110" s="20" t="s">
        <v>641</v>
      </c>
      <c r="F110" s="5"/>
      <c r="G110" s="7" t="s">
        <v>36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4">
        <v>474862</v>
      </c>
      <c r="O110" s="14">
        <f t="shared" si="21"/>
        <v>474862</v>
      </c>
      <c r="P110" s="7"/>
      <c r="Q110" s="33"/>
    </row>
    <row r="111" spans="1:17" s="6" customFormat="1" ht="38.25" x14ac:dyDescent="0.2">
      <c r="A111" s="19"/>
      <c r="B111" s="19"/>
      <c r="C111" s="19"/>
      <c r="D111" s="18"/>
      <c r="E111" s="20" t="s">
        <v>643</v>
      </c>
      <c r="F111" s="5"/>
      <c r="G111" s="7" t="s">
        <v>14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4">
        <v>3339065.53</v>
      </c>
      <c r="O111" s="14">
        <f t="shared" si="21"/>
        <v>3339065.53</v>
      </c>
      <c r="P111" s="7"/>
      <c r="Q111" s="33"/>
    </row>
    <row r="112" spans="1:17" s="6" customFormat="1" ht="25.5" x14ac:dyDescent="0.2">
      <c r="A112" s="19"/>
      <c r="B112" s="19"/>
      <c r="C112" s="19"/>
      <c r="D112" s="18"/>
      <c r="E112" s="20" t="s">
        <v>659</v>
      </c>
      <c r="F112" s="5"/>
      <c r="G112" s="7" t="s">
        <v>78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v>16240585.949999999</v>
      </c>
      <c r="O112" s="14">
        <f t="shared" si="21"/>
        <v>16240585.949999999</v>
      </c>
      <c r="P112" s="7"/>
      <c r="Q112" s="33"/>
    </row>
    <row r="113" spans="1:17" s="6" customFormat="1" x14ac:dyDescent="0.2">
      <c r="A113" s="44"/>
      <c r="B113" s="44"/>
      <c r="C113" s="45"/>
      <c r="D113" s="46" t="s">
        <v>114</v>
      </c>
      <c r="E113" s="47" t="s">
        <v>393</v>
      </c>
      <c r="F113" s="45"/>
      <c r="G113" s="50"/>
      <c r="H113" s="48">
        <f>SUM(H114:H124)</f>
        <v>0</v>
      </c>
      <c r="I113" s="48">
        <f t="shared" ref="I113:N113" si="22">SUM(I114:I124)</f>
        <v>0</v>
      </c>
      <c r="J113" s="48">
        <f t="shared" si="22"/>
        <v>0</v>
      </c>
      <c r="K113" s="48">
        <f t="shared" si="22"/>
        <v>0</v>
      </c>
      <c r="L113" s="49">
        <f>SUM(L114:L124)</f>
        <v>4582059.28</v>
      </c>
      <c r="M113" s="48">
        <f t="shared" si="22"/>
        <v>0</v>
      </c>
      <c r="N113" s="49">
        <f t="shared" si="22"/>
        <v>28531800.699999999</v>
      </c>
      <c r="O113" s="49">
        <f>SUM(O114:O124)</f>
        <v>33113859.98</v>
      </c>
      <c r="P113" s="8"/>
      <c r="Q113" s="34"/>
    </row>
    <row r="114" spans="1:17" s="6" customFormat="1" ht="25.5" x14ac:dyDescent="0.2">
      <c r="A114" s="19"/>
      <c r="B114" s="19"/>
      <c r="C114" s="19"/>
      <c r="D114" s="18"/>
      <c r="E114" s="20" t="s">
        <v>660</v>
      </c>
      <c r="F114" s="5"/>
      <c r="G114" s="7" t="s">
        <v>128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4">
        <v>1370859.74</v>
      </c>
      <c r="O114" s="14">
        <f t="shared" ref="O114:O124" si="23">SUM(H114:N114)</f>
        <v>1370859.74</v>
      </c>
      <c r="P114" s="7"/>
      <c r="Q114" s="33"/>
    </row>
    <row r="115" spans="1:17" s="6" customFormat="1" ht="25.5" x14ac:dyDescent="0.2">
      <c r="A115" s="19"/>
      <c r="B115" s="19"/>
      <c r="C115" s="19"/>
      <c r="D115" s="18"/>
      <c r="E115" s="20" t="s">
        <v>661</v>
      </c>
      <c r="F115" s="5"/>
      <c r="G115" s="7" t="s">
        <v>128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4">
        <v>1712628.87</v>
      </c>
      <c r="O115" s="14">
        <f t="shared" si="23"/>
        <v>1712628.87</v>
      </c>
      <c r="P115" s="7"/>
      <c r="Q115" s="33"/>
    </row>
    <row r="116" spans="1:17" s="6" customFormat="1" ht="25.5" x14ac:dyDescent="0.2">
      <c r="A116" s="19"/>
      <c r="B116" s="19"/>
      <c r="C116" s="19"/>
      <c r="D116" s="18"/>
      <c r="E116" s="20" t="s">
        <v>662</v>
      </c>
      <c r="F116" s="5"/>
      <c r="G116" s="7" t="s">
        <v>18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v>2751963.71</v>
      </c>
      <c r="O116" s="14">
        <f t="shared" si="23"/>
        <v>2751963.71</v>
      </c>
      <c r="P116" s="7"/>
      <c r="Q116" s="33"/>
    </row>
    <row r="117" spans="1:17" s="6" customFormat="1" x14ac:dyDescent="0.2">
      <c r="A117" s="19"/>
      <c r="B117" s="19"/>
      <c r="C117" s="19"/>
      <c r="D117" s="18"/>
      <c r="E117" s="20" t="s">
        <v>663</v>
      </c>
      <c r="F117" s="5"/>
      <c r="G117" s="7" t="s">
        <v>43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4">
        <v>4793376.88</v>
      </c>
      <c r="O117" s="14">
        <f t="shared" si="23"/>
        <v>4793376.88</v>
      </c>
      <c r="P117" s="7"/>
      <c r="Q117" s="33"/>
    </row>
    <row r="118" spans="1:17" s="6" customFormat="1" ht="25.5" x14ac:dyDescent="0.2">
      <c r="A118" s="19"/>
      <c r="B118" s="19"/>
      <c r="C118" s="19"/>
      <c r="D118" s="18"/>
      <c r="E118" s="20" t="s">
        <v>664</v>
      </c>
      <c r="F118" s="5"/>
      <c r="G118" s="7" t="s">
        <v>18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12254792.550000001</v>
      </c>
      <c r="O118" s="14">
        <f t="shared" si="23"/>
        <v>12254792.550000001</v>
      </c>
      <c r="P118" s="7"/>
      <c r="Q118" s="33"/>
    </row>
    <row r="119" spans="1:17" s="6" customFormat="1" ht="25.5" x14ac:dyDescent="0.2">
      <c r="A119" s="19"/>
      <c r="B119" s="19"/>
      <c r="C119" s="19"/>
      <c r="D119" s="18"/>
      <c r="E119" s="20" t="s">
        <v>670</v>
      </c>
      <c r="F119" s="5"/>
      <c r="G119" s="7" t="s">
        <v>89</v>
      </c>
      <c r="H119" s="13">
        <v>0</v>
      </c>
      <c r="I119" s="13">
        <v>0</v>
      </c>
      <c r="J119" s="13">
        <v>0</v>
      </c>
      <c r="K119" s="13">
        <v>0</v>
      </c>
      <c r="L119" s="14">
        <v>4232059.28</v>
      </c>
      <c r="M119" s="13">
        <v>0</v>
      </c>
      <c r="N119" s="14">
        <v>1827593.54</v>
      </c>
      <c r="O119" s="14">
        <f t="shared" si="23"/>
        <v>6059652.8200000003</v>
      </c>
      <c r="P119" s="7"/>
      <c r="Q119" s="33"/>
    </row>
    <row r="120" spans="1:17" s="6" customFormat="1" ht="25.5" x14ac:dyDescent="0.2">
      <c r="A120" s="19"/>
      <c r="B120" s="19"/>
      <c r="C120" s="19"/>
      <c r="D120" s="18"/>
      <c r="E120" s="20" t="s">
        <v>654</v>
      </c>
      <c r="F120" s="5"/>
      <c r="G120" s="7" t="s">
        <v>18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212114.01</v>
      </c>
      <c r="O120" s="14">
        <f t="shared" si="23"/>
        <v>212114.01</v>
      </c>
      <c r="P120" s="7"/>
      <c r="Q120" s="33"/>
    </row>
    <row r="121" spans="1:17" s="6" customFormat="1" ht="38.25" x14ac:dyDescent="0.2">
      <c r="A121" s="19"/>
      <c r="B121" s="19"/>
      <c r="C121" s="19"/>
      <c r="D121" s="18"/>
      <c r="E121" s="20" t="s">
        <v>671</v>
      </c>
      <c r="F121" s="5"/>
      <c r="G121" s="7" t="s">
        <v>28</v>
      </c>
      <c r="H121" s="13">
        <v>0</v>
      </c>
      <c r="I121" s="13">
        <v>0</v>
      </c>
      <c r="J121" s="13">
        <v>0</v>
      </c>
      <c r="K121" s="13">
        <v>0</v>
      </c>
      <c r="L121" s="14">
        <v>350000</v>
      </c>
      <c r="M121" s="13">
        <v>0</v>
      </c>
      <c r="N121" s="13">
        <v>0</v>
      </c>
      <c r="O121" s="14">
        <f t="shared" si="23"/>
        <v>350000</v>
      </c>
      <c r="P121" s="7"/>
      <c r="Q121" s="33"/>
    </row>
    <row r="122" spans="1:17" s="6" customFormat="1" ht="25.5" x14ac:dyDescent="0.2">
      <c r="A122" s="19"/>
      <c r="B122" s="19"/>
      <c r="C122" s="19"/>
      <c r="D122" s="18"/>
      <c r="E122" s="20" t="s">
        <v>618</v>
      </c>
      <c r="F122" s="5"/>
      <c r="G122" s="7" t="s">
        <v>69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4">
        <v>969866.15</v>
      </c>
      <c r="O122" s="14">
        <f t="shared" si="23"/>
        <v>969866.15</v>
      </c>
      <c r="P122" s="7"/>
      <c r="Q122" s="33"/>
    </row>
    <row r="123" spans="1:17" s="6" customFormat="1" ht="25.5" x14ac:dyDescent="0.2">
      <c r="A123" s="19"/>
      <c r="B123" s="19"/>
      <c r="C123" s="19"/>
      <c r="D123" s="18"/>
      <c r="E123" s="20" t="s">
        <v>644</v>
      </c>
      <c r="F123" s="5"/>
      <c r="G123" s="7" t="s">
        <v>28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4">
        <v>790712.75</v>
      </c>
      <c r="O123" s="14">
        <f t="shared" si="23"/>
        <v>790712.75</v>
      </c>
      <c r="P123" s="7"/>
      <c r="Q123" s="33"/>
    </row>
    <row r="124" spans="1:17" s="6" customFormat="1" ht="25.5" x14ac:dyDescent="0.2">
      <c r="A124" s="19"/>
      <c r="B124" s="19"/>
      <c r="C124" s="19"/>
      <c r="D124" s="18"/>
      <c r="E124" s="20" t="s">
        <v>672</v>
      </c>
      <c r="F124" s="5"/>
      <c r="G124" s="7" t="s">
        <v>28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4">
        <v>1847892.5</v>
      </c>
      <c r="O124" s="14">
        <f t="shared" si="23"/>
        <v>1847892.5</v>
      </c>
      <c r="P124" s="7"/>
      <c r="Q124" s="33"/>
    </row>
    <row r="125" spans="1:17" s="6" customFormat="1" x14ac:dyDescent="0.2">
      <c r="A125" s="19"/>
      <c r="B125" s="19"/>
      <c r="C125" s="67" t="s">
        <v>20</v>
      </c>
      <c r="D125" s="67"/>
      <c r="E125" s="67"/>
      <c r="F125" s="5"/>
      <c r="G125" s="7"/>
      <c r="H125" s="11">
        <f>SUM(H126)</f>
        <v>0</v>
      </c>
      <c r="I125" s="11">
        <f t="shared" ref="I125:O125" si="24">SUM(I126)</f>
        <v>0</v>
      </c>
      <c r="J125" s="9">
        <f t="shared" si="24"/>
        <v>0</v>
      </c>
      <c r="K125" s="9">
        <f t="shared" si="24"/>
        <v>1159839.8999999999</v>
      </c>
      <c r="L125" s="9">
        <f t="shared" si="24"/>
        <v>5082560.8</v>
      </c>
      <c r="M125" s="11">
        <f t="shared" si="24"/>
        <v>0</v>
      </c>
      <c r="N125" s="9">
        <f>SUM(N126)</f>
        <v>55559491.039999999</v>
      </c>
      <c r="O125" s="9">
        <f t="shared" si="24"/>
        <v>61801891.740000002</v>
      </c>
      <c r="P125" s="7"/>
      <c r="Q125" s="33"/>
    </row>
    <row r="126" spans="1:17" s="6" customFormat="1" ht="25.5" x14ac:dyDescent="0.2">
      <c r="A126" s="44"/>
      <c r="B126" s="44"/>
      <c r="C126" s="45"/>
      <c r="D126" s="46" t="s">
        <v>100</v>
      </c>
      <c r="E126" s="47" t="s">
        <v>101</v>
      </c>
      <c r="F126" s="45"/>
      <c r="G126" s="50"/>
      <c r="H126" s="48">
        <f>SUM(H127:H135)</f>
        <v>0</v>
      </c>
      <c r="I126" s="48">
        <f t="shared" ref="I126:N126" si="25">SUM(I127:I135)</f>
        <v>0</v>
      </c>
      <c r="J126" s="48">
        <f t="shared" si="25"/>
        <v>0</v>
      </c>
      <c r="K126" s="49">
        <f t="shared" si="25"/>
        <v>1159839.8999999999</v>
      </c>
      <c r="L126" s="49">
        <f t="shared" si="25"/>
        <v>5082560.8</v>
      </c>
      <c r="M126" s="48">
        <f t="shared" si="25"/>
        <v>0</v>
      </c>
      <c r="N126" s="49">
        <f t="shared" si="25"/>
        <v>55559491.039999999</v>
      </c>
      <c r="O126" s="49">
        <f>SUM(O127:O135)</f>
        <v>61801891.740000002</v>
      </c>
      <c r="P126" s="8"/>
      <c r="Q126" s="34"/>
    </row>
    <row r="127" spans="1:17" s="6" customFormat="1" ht="12.75" customHeight="1" x14ac:dyDescent="0.2">
      <c r="A127" s="19"/>
      <c r="B127" s="19"/>
      <c r="C127" s="19"/>
      <c r="D127" s="18"/>
      <c r="E127" s="20" t="s">
        <v>673</v>
      </c>
      <c r="F127" s="5"/>
      <c r="G127" s="7" t="s">
        <v>52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4">
        <v>3565688.54</v>
      </c>
      <c r="O127" s="14">
        <f t="shared" ref="O127:O135" si="26">SUM(H127:N127)</f>
        <v>3565688.54</v>
      </c>
      <c r="P127" s="7"/>
      <c r="Q127" s="33"/>
    </row>
    <row r="128" spans="1:17" s="6" customFormat="1" ht="25.5" x14ac:dyDescent="0.2">
      <c r="A128" s="19"/>
      <c r="B128" s="19"/>
      <c r="C128" s="19"/>
      <c r="D128" s="18"/>
      <c r="E128" s="20" t="s">
        <v>387</v>
      </c>
      <c r="F128" s="5"/>
      <c r="G128" s="7" t="s">
        <v>39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4">
        <v>10188235.98</v>
      </c>
      <c r="O128" s="14">
        <f t="shared" si="26"/>
        <v>10188235.98</v>
      </c>
      <c r="P128" s="7"/>
      <c r="Q128" s="33"/>
    </row>
    <row r="129" spans="1:17" s="6" customFormat="1" ht="25.5" x14ac:dyDescent="0.2">
      <c r="A129" s="19"/>
      <c r="B129" s="19"/>
      <c r="C129" s="19"/>
      <c r="D129" s="18"/>
      <c r="E129" s="20" t="s">
        <v>386</v>
      </c>
      <c r="F129" s="5"/>
      <c r="G129" s="7" t="s">
        <v>52</v>
      </c>
      <c r="H129" s="13">
        <v>0</v>
      </c>
      <c r="I129" s="13">
        <v>0</v>
      </c>
      <c r="J129" s="13">
        <v>0</v>
      </c>
      <c r="K129" s="14">
        <v>1159839.8999999999</v>
      </c>
      <c r="L129" s="14">
        <v>5082560.8</v>
      </c>
      <c r="M129" s="13">
        <v>0</v>
      </c>
      <c r="N129" s="14">
        <v>10390798</v>
      </c>
      <c r="O129" s="14">
        <f t="shared" si="26"/>
        <v>16633198.699999999</v>
      </c>
      <c r="P129" s="7"/>
      <c r="Q129" s="33"/>
    </row>
    <row r="130" spans="1:17" s="6" customFormat="1" ht="25.5" x14ac:dyDescent="0.2">
      <c r="A130" s="19"/>
      <c r="B130" s="19"/>
      <c r="C130" s="19"/>
      <c r="D130" s="18"/>
      <c r="E130" s="20" t="s">
        <v>386</v>
      </c>
      <c r="F130" s="5"/>
      <c r="G130" s="7" t="s">
        <v>37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4">
        <v>5235243.18</v>
      </c>
      <c r="O130" s="14">
        <f t="shared" si="26"/>
        <v>5235243.18</v>
      </c>
      <c r="P130" s="7"/>
      <c r="Q130" s="33"/>
    </row>
    <row r="131" spans="1:17" s="6" customFormat="1" ht="38.25" x14ac:dyDescent="0.2">
      <c r="A131" s="19"/>
      <c r="B131" s="19"/>
      <c r="C131" s="19"/>
      <c r="D131" s="18"/>
      <c r="E131" s="20" t="s">
        <v>674</v>
      </c>
      <c r="F131" s="5"/>
      <c r="G131" s="7" t="s">
        <v>37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v>7820467.96</v>
      </c>
      <c r="O131" s="14">
        <f t="shared" si="26"/>
        <v>7820467.96</v>
      </c>
      <c r="P131" s="7"/>
      <c r="Q131" s="33"/>
    </row>
    <row r="132" spans="1:17" s="6" customFormat="1" ht="38.25" x14ac:dyDescent="0.2">
      <c r="A132" s="19"/>
      <c r="B132" s="19"/>
      <c r="C132" s="19"/>
      <c r="D132" s="18"/>
      <c r="E132" s="20" t="s">
        <v>675</v>
      </c>
      <c r="F132" s="5"/>
      <c r="G132" s="7" t="s">
        <v>52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4">
        <v>1326939.46</v>
      </c>
      <c r="O132" s="14">
        <f t="shared" si="26"/>
        <v>1326939.46</v>
      </c>
      <c r="P132" s="7"/>
      <c r="Q132" s="33"/>
    </row>
    <row r="133" spans="1:17" s="6" customFormat="1" ht="38.25" x14ac:dyDescent="0.2">
      <c r="A133" s="19"/>
      <c r="B133" s="19"/>
      <c r="C133" s="19"/>
      <c r="D133" s="18"/>
      <c r="E133" s="20" t="s">
        <v>676</v>
      </c>
      <c r="F133" s="5"/>
      <c r="G133" s="7" t="s">
        <v>52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1875746.59</v>
      </c>
      <c r="O133" s="14">
        <f t="shared" si="26"/>
        <v>1875746.59</v>
      </c>
      <c r="P133" s="7"/>
      <c r="Q133" s="33"/>
    </row>
    <row r="134" spans="1:17" s="6" customFormat="1" ht="25.5" x14ac:dyDescent="0.2">
      <c r="A134" s="19"/>
      <c r="B134" s="19"/>
      <c r="C134" s="19"/>
      <c r="D134" s="18"/>
      <c r="E134" s="20" t="s">
        <v>677</v>
      </c>
      <c r="F134" s="5"/>
      <c r="G134" s="7" t="s">
        <v>52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">
        <v>6840593</v>
      </c>
      <c r="O134" s="14">
        <f t="shared" si="26"/>
        <v>6840593</v>
      </c>
      <c r="P134" s="7"/>
      <c r="Q134" s="33"/>
    </row>
    <row r="135" spans="1:17" s="6" customFormat="1" ht="25.5" x14ac:dyDescent="0.2">
      <c r="A135" s="19"/>
      <c r="B135" s="19"/>
      <c r="C135" s="19"/>
      <c r="D135" s="18"/>
      <c r="E135" s="20" t="s">
        <v>388</v>
      </c>
      <c r="F135" s="5"/>
      <c r="G135" s="7" t="s">
        <v>37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4">
        <v>8315778.3300000001</v>
      </c>
      <c r="O135" s="14">
        <f t="shared" si="26"/>
        <v>8315778.3300000001</v>
      </c>
      <c r="P135" s="7"/>
      <c r="Q135" s="33"/>
    </row>
    <row r="136" spans="1:17" s="6" customFormat="1" ht="12.75" customHeight="1" x14ac:dyDescent="0.2">
      <c r="A136" s="19"/>
      <c r="B136" s="19"/>
      <c r="C136" s="68" t="s">
        <v>11</v>
      </c>
      <c r="D136" s="68"/>
      <c r="E136" s="68"/>
      <c r="F136" s="5"/>
      <c r="G136" s="7"/>
      <c r="H136" s="11">
        <f t="shared" ref="H136:N136" si="27">SUM(H137,H221,H225,H246,H251)</f>
        <v>0</v>
      </c>
      <c r="I136" s="11">
        <f t="shared" si="27"/>
        <v>0</v>
      </c>
      <c r="J136" s="11">
        <f t="shared" si="27"/>
        <v>0</v>
      </c>
      <c r="K136" s="11">
        <f t="shared" si="27"/>
        <v>0</v>
      </c>
      <c r="L136" s="11">
        <f t="shared" si="27"/>
        <v>0</v>
      </c>
      <c r="M136" s="9">
        <f t="shared" si="27"/>
        <v>3556185.3499999996</v>
      </c>
      <c r="N136" s="9">
        <f t="shared" si="27"/>
        <v>1632385750.7600002</v>
      </c>
      <c r="O136" s="9">
        <f>SUM(O137,O221,O225,O246,O251)</f>
        <v>1635941936.1100001</v>
      </c>
      <c r="P136" s="7"/>
      <c r="Q136" s="33"/>
    </row>
    <row r="137" spans="1:17" s="6" customFormat="1" x14ac:dyDescent="0.2">
      <c r="A137" s="44"/>
      <c r="B137" s="44"/>
      <c r="C137" s="45"/>
      <c r="D137" s="46" t="s">
        <v>96</v>
      </c>
      <c r="E137" s="47" t="s">
        <v>97</v>
      </c>
      <c r="F137" s="45"/>
      <c r="G137" s="50"/>
      <c r="H137" s="48">
        <f>SUM(H138:H220)</f>
        <v>0</v>
      </c>
      <c r="I137" s="48">
        <f t="shared" ref="I137:O137" si="28">SUM(I138:I220)</f>
        <v>0</v>
      </c>
      <c r="J137" s="48">
        <f t="shared" si="28"/>
        <v>0</v>
      </c>
      <c r="K137" s="48">
        <f t="shared" si="28"/>
        <v>0</v>
      </c>
      <c r="L137" s="48">
        <f t="shared" si="28"/>
        <v>0</v>
      </c>
      <c r="M137" s="48">
        <f t="shared" si="28"/>
        <v>0</v>
      </c>
      <c r="N137" s="49">
        <f t="shared" si="28"/>
        <v>1067318554.8700001</v>
      </c>
      <c r="O137" s="49">
        <f t="shared" si="28"/>
        <v>1067318554.8700001</v>
      </c>
      <c r="P137" s="8"/>
      <c r="Q137" s="34"/>
    </row>
    <row r="138" spans="1:17" s="6" customFormat="1" ht="25.5" x14ac:dyDescent="0.2">
      <c r="A138" s="55"/>
      <c r="B138" s="55"/>
      <c r="C138" s="55"/>
      <c r="D138" s="10"/>
      <c r="E138" s="20" t="s">
        <v>665</v>
      </c>
      <c r="G138" s="63" t="s">
        <v>45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14">
        <v>13305524.880000001</v>
      </c>
      <c r="O138" s="14">
        <f t="shared" ref="O138:O201" si="29">SUM(H138:N138)</f>
        <v>13305524.880000001</v>
      </c>
      <c r="P138" s="8"/>
      <c r="Q138" s="34"/>
    </row>
    <row r="139" spans="1:17" s="6" customFormat="1" ht="38.25" x14ac:dyDescent="0.2">
      <c r="A139" s="19"/>
      <c r="B139" s="19"/>
      <c r="C139" s="19"/>
      <c r="D139" s="10"/>
      <c r="E139" s="20" t="s">
        <v>429</v>
      </c>
      <c r="F139" s="5"/>
      <c r="G139" s="7" t="s">
        <v>16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14">
        <v>13791126</v>
      </c>
      <c r="O139" s="14">
        <f t="shared" si="29"/>
        <v>13791126</v>
      </c>
      <c r="P139" s="8"/>
      <c r="Q139" s="33"/>
    </row>
    <row r="140" spans="1:17" s="6" customFormat="1" ht="38.25" x14ac:dyDescent="0.2">
      <c r="A140" s="19"/>
      <c r="B140" s="19"/>
      <c r="C140" s="19"/>
      <c r="D140" s="10"/>
      <c r="E140" s="20" t="s">
        <v>678</v>
      </c>
      <c r="F140" s="5"/>
      <c r="G140" s="7" t="s">
        <v>49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14">
        <v>15096795.93</v>
      </c>
      <c r="O140" s="14">
        <f t="shared" si="29"/>
        <v>15096795.93</v>
      </c>
      <c r="P140" s="8"/>
      <c r="Q140" s="33"/>
    </row>
    <row r="141" spans="1:17" s="6" customFormat="1" ht="25.5" x14ac:dyDescent="0.2">
      <c r="A141" s="55"/>
      <c r="B141" s="55"/>
      <c r="C141" s="55"/>
      <c r="D141" s="10"/>
      <c r="E141" s="20" t="s">
        <v>679</v>
      </c>
      <c r="G141" s="63" t="s">
        <v>21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14">
        <v>6716638.7000000002</v>
      </c>
      <c r="O141" s="14">
        <f t="shared" si="29"/>
        <v>6716638.7000000002</v>
      </c>
      <c r="P141" s="8"/>
      <c r="Q141" s="34"/>
    </row>
    <row r="142" spans="1:17" s="6" customFormat="1" ht="25.5" x14ac:dyDescent="0.2">
      <c r="A142" s="55"/>
      <c r="B142" s="55"/>
      <c r="C142" s="55"/>
      <c r="D142" s="10"/>
      <c r="E142" s="20" t="s">
        <v>650</v>
      </c>
      <c r="G142" s="63" t="s">
        <v>31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4">
        <v>29029994.370000001</v>
      </c>
      <c r="O142" s="14">
        <f t="shared" si="29"/>
        <v>29029994.370000001</v>
      </c>
      <c r="P142" s="8"/>
      <c r="Q142" s="34"/>
    </row>
    <row r="143" spans="1:17" s="6" customFormat="1" ht="25.5" x14ac:dyDescent="0.2">
      <c r="A143" s="19"/>
      <c r="B143" s="19"/>
      <c r="C143" s="19"/>
      <c r="D143" s="18"/>
      <c r="E143" s="20" t="s">
        <v>651</v>
      </c>
      <c r="F143" s="5"/>
      <c r="G143" s="7" t="s">
        <v>86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4">
        <v>5188814.21</v>
      </c>
      <c r="O143" s="14">
        <f t="shared" si="29"/>
        <v>5188814.21</v>
      </c>
      <c r="P143" s="7"/>
      <c r="Q143" s="33"/>
    </row>
    <row r="144" spans="1:17" s="6" customFormat="1" ht="25.5" x14ac:dyDescent="0.2">
      <c r="A144" s="55"/>
      <c r="B144" s="55"/>
      <c r="C144" s="55"/>
      <c r="D144" s="10"/>
      <c r="E144" s="20" t="s">
        <v>680</v>
      </c>
      <c r="G144" s="63" t="s">
        <v>42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2100253.2400000002</v>
      </c>
      <c r="O144" s="14">
        <f t="shared" si="29"/>
        <v>2100253.2400000002</v>
      </c>
      <c r="P144" s="8"/>
      <c r="Q144" s="34"/>
    </row>
    <row r="145" spans="1:17" s="6" customFormat="1" ht="25.5" x14ac:dyDescent="0.2">
      <c r="A145" s="55"/>
      <c r="B145" s="55"/>
      <c r="C145" s="55"/>
      <c r="D145" s="10"/>
      <c r="E145" s="20" t="s">
        <v>681</v>
      </c>
      <c r="G145" s="63" t="s">
        <v>241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14">
        <v>952748</v>
      </c>
      <c r="O145" s="14">
        <f t="shared" si="29"/>
        <v>952748</v>
      </c>
      <c r="P145" s="8"/>
      <c r="Q145" s="34"/>
    </row>
    <row r="146" spans="1:17" s="6" customFormat="1" ht="25.5" x14ac:dyDescent="0.2">
      <c r="A146" s="55"/>
      <c r="B146" s="55"/>
      <c r="C146" s="55"/>
      <c r="D146" s="10"/>
      <c r="E146" s="20" t="s">
        <v>682</v>
      </c>
      <c r="G146" s="63" t="s">
        <v>36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14">
        <v>2926771.36</v>
      </c>
      <c r="O146" s="14">
        <f t="shared" si="29"/>
        <v>2926771.36</v>
      </c>
      <c r="P146" s="8"/>
      <c r="Q146" s="34"/>
    </row>
    <row r="147" spans="1:17" s="6" customFormat="1" x14ac:dyDescent="0.2">
      <c r="A147" s="19"/>
      <c r="B147" s="19"/>
      <c r="C147" s="19"/>
      <c r="D147" s="18"/>
      <c r="E147" s="20" t="s">
        <v>683</v>
      </c>
      <c r="F147" s="5"/>
      <c r="G147" s="7" t="s">
        <v>71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4">
        <v>10885106.779999999</v>
      </c>
      <c r="O147" s="14">
        <f t="shared" si="29"/>
        <v>10885106.779999999</v>
      </c>
      <c r="P147" s="7"/>
      <c r="Q147" s="33"/>
    </row>
    <row r="148" spans="1:17" s="6" customFormat="1" ht="25.5" x14ac:dyDescent="0.2">
      <c r="A148" s="19"/>
      <c r="B148" s="19"/>
      <c r="C148" s="19"/>
      <c r="D148" s="10"/>
      <c r="E148" s="20" t="s">
        <v>684</v>
      </c>
      <c r="F148" s="5"/>
      <c r="G148" s="7" t="s">
        <v>44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4">
        <v>6789225.7400000002</v>
      </c>
      <c r="O148" s="14">
        <f t="shared" si="29"/>
        <v>6789225.7400000002</v>
      </c>
      <c r="P148" s="8"/>
      <c r="Q148" s="33"/>
    </row>
    <row r="149" spans="1:17" s="6" customFormat="1" x14ac:dyDescent="0.2">
      <c r="A149" s="19"/>
      <c r="B149" s="19"/>
      <c r="C149" s="19"/>
      <c r="D149" s="18"/>
      <c r="E149" s="20" t="s">
        <v>685</v>
      </c>
      <c r="F149" s="5"/>
      <c r="G149" s="7" t="s">
        <v>22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4">
        <v>7950101.3300000001</v>
      </c>
      <c r="O149" s="14">
        <f t="shared" si="29"/>
        <v>7950101.3300000001</v>
      </c>
      <c r="P149" s="7"/>
      <c r="Q149" s="33"/>
    </row>
    <row r="150" spans="1:17" ht="12.75" customHeight="1" x14ac:dyDescent="0.2">
      <c r="A150" s="19"/>
      <c r="B150" s="19"/>
      <c r="C150" s="19"/>
      <c r="D150" s="18"/>
      <c r="E150" s="20" t="s">
        <v>686</v>
      </c>
      <c r="F150" s="5"/>
      <c r="G150" s="7" t="s">
        <v>90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4">
        <v>12281313.550000001</v>
      </c>
      <c r="O150" s="14">
        <f t="shared" si="29"/>
        <v>12281313.550000001</v>
      </c>
      <c r="P150" s="7"/>
    </row>
    <row r="151" spans="1:17" s="6" customFormat="1" x14ac:dyDescent="0.2">
      <c r="A151" s="19"/>
      <c r="B151" s="19"/>
      <c r="C151" s="19"/>
      <c r="D151" s="18"/>
      <c r="E151" s="20" t="s">
        <v>687</v>
      </c>
      <c r="F151" s="5"/>
      <c r="G151" s="7" t="s">
        <v>90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4">
        <v>15668242.66</v>
      </c>
      <c r="O151" s="14">
        <f t="shared" si="29"/>
        <v>15668242.66</v>
      </c>
      <c r="P151" s="7"/>
      <c r="Q151" s="33"/>
    </row>
    <row r="152" spans="1:17" s="6" customFormat="1" ht="25.5" x14ac:dyDescent="0.2">
      <c r="A152" s="55"/>
      <c r="B152" s="55"/>
      <c r="C152" s="55"/>
      <c r="D152" s="10"/>
      <c r="E152" s="20" t="s">
        <v>688</v>
      </c>
      <c r="G152" s="63" t="s">
        <v>128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4">
        <v>2275564</v>
      </c>
      <c r="O152" s="14">
        <f t="shared" si="29"/>
        <v>2275564</v>
      </c>
      <c r="P152" s="8"/>
      <c r="Q152" s="34"/>
    </row>
    <row r="153" spans="1:17" s="6" customFormat="1" x14ac:dyDescent="0.2">
      <c r="A153" s="19"/>
      <c r="B153" s="19"/>
      <c r="C153" s="19"/>
      <c r="D153" s="18"/>
      <c r="E153" s="20" t="s">
        <v>689</v>
      </c>
      <c r="F153" s="5"/>
      <c r="G153" s="7" t="s">
        <v>71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4">
        <v>2975737</v>
      </c>
      <c r="O153" s="14">
        <f t="shared" si="29"/>
        <v>2975737</v>
      </c>
      <c r="P153" s="7"/>
      <c r="Q153" s="33"/>
    </row>
    <row r="154" spans="1:17" s="6" customFormat="1" x14ac:dyDescent="0.2">
      <c r="A154" s="55"/>
      <c r="B154" s="55"/>
      <c r="C154" s="55"/>
      <c r="D154" s="10"/>
      <c r="E154" s="20" t="s">
        <v>690</v>
      </c>
      <c r="G154" s="63" t="s">
        <v>23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1837955</v>
      </c>
      <c r="O154" s="14">
        <f t="shared" si="29"/>
        <v>1837955</v>
      </c>
      <c r="P154" s="54"/>
      <c r="Q154" s="34"/>
    </row>
    <row r="155" spans="1:17" s="6" customFormat="1" ht="12.75" customHeight="1" x14ac:dyDescent="0.2">
      <c r="A155" s="19"/>
      <c r="B155" s="19"/>
      <c r="C155" s="19"/>
      <c r="D155" s="18"/>
      <c r="E155" s="20" t="s">
        <v>691</v>
      </c>
      <c r="F155" s="5"/>
      <c r="G155" s="7" t="s">
        <v>43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4">
        <v>5399196</v>
      </c>
      <c r="O155" s="14">
        <f t="shared" si="29"/>
        <v>5399196</v>
      </c>
      <c r="P155" s="7"/>
      <c r="Q155" s="33"/>
    </row>
    <row r="156" spans="1:17" s="6" customFormat="1" x14ac:dyDescent="0.2">
      <c r="A156" s="55"/>
      <c r="B156" s="55"/>
      <c r="C156" s="55"/>
      <c r="D156" s="10"/>
      <c r="E156" s="20" t="s">
        <v>692</v>
      </c>
      <c r="G156" s="63" t="s">
        <v>23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14">
        <v>11302574.630000001</v>
      </c>
      <c r="O156" s="14">
        <f t="shared" si="29"/>
        <v>11302574.630000001</v>
      </c>
      <c r="P156" s="8"/>
      <c r="Q156" s="34"/>
    </row>
    <row r="157" spans="1:17" s="6" customFormat="1" ht="12.75" customHeight="1" x14ac:dyDescent="0.2">
      <c r="A157" s="19"/>
      <c r="B157" s="19"/>
      <c r="C157" s="19"/>
      <c r="D157" s="18"/>
      <c r="E157" s="20" t="s">
        <v>693</v>
      </c>
      <c r="F157" s="5"/>
      <c r="G157" s="7" t="s">
        <v>71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4">
        <v>14444688.35</v>
      </c>
      <c r="O157" s="14">
        <f t="shared" si="29"/>
        <v>14444688.35</v>
      </c>
      <c r="P157" s="7"/>
      <c r="Q157" s="33"/>
    </row>
    <row r="158" spans="1:17" s="6" customFormat="1" ht="25.5" x14ac:dyDescent="0.2">
      <c r="A158" s="55"/>
      <c r="B158" s="55"/>
      <c r="C158" s="55"/>
      <c r="D158" s="10"/>
      <c r="E158" s="20" t="s">
        <v>694</v>
      </c>
      <c r="G158" s="63" t="s">
        <v>71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14">
        <v>13716368.300000001</v>
      </c>
      <c r="O158" s="14">
        <f t="shared" si="29"/>
        <v>13716368.300000001</v>
      </c>
      <c r="P158" s="8"/>
      <c r="Q158" s="34"/>
    </row>
    <row r="159" spans="1:17" ht="25.5" x14ac:dyDescent="0.2">
      <c r="A159" s="27"/>
      <c r="B159" s="27"/>
      <c r="C159" s="27"/>
      <c r="D159" s="15"/>
      <c r="E159" s="28" t="s">
        <v>695</v>
      </c>
      <c r="F159" s="16"/>
      <c r="G159" s="29" t="s">
        <v>44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21">
        <v>8345027.2599999998</v>
      </c>
      <c r="O159" s="21">
        <f t="shared" si="29"/>
        <v>8345027.2599999998</v>
      </c>
      <c r="Q159" s="34"/>
    </row>
    <row r="160" spans="1:17" s="6" customFormat="1" ht="24.75" customHeight="1" x14ac:dyDescent="0.2">
      <c r="A160" s="55"/>
      <c r="B160" s="55"/>
      <c r="C160" s="55"/>
      <c r="D160" s="10"/>
      <c r="E160" s="20" t="s">
        <v>696</v>
      </c>
      <c r="G160" s="63" t="s">
        <v>90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14">
        <v>19677678.84</v>
      </c>
      <c r="O160" s="14">
        <f t="shared" si="29"/>
        <v>19677678.84</v>
      </c>
      <c r="P160" s="8"/>
      <c r="Q160" s="34"/>
    </row>
    <row r="161" spans="1:17" s="6" customFormat="1" ht="25.5" x14ac:dyDescent="0.2">
      <c r="A161" s="55"/>
      <c r="B161" s="55"/>
      <c r="C161" s="55"/>
      <c r="D161" s="10"/>
      <c r="E161" s="20" t="s">
        <v>697</v>
      </c>
      <c r="G161" s="63" t="s">
        <v>128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14">
        <v>2850004</v>
      </c>
      <c r="O161" s="14">
        <f t="shared" si="29"/>
        <v>2850004</v>
      </c>
      <c r="P161" s="8"/>
      <c r="Q161" s="34"/>
    </row>
    <row r="162" spans="1:17" s="6" customFormat="1" ht="25.5" x14ac:dyDescent="0.2">
      <c r="A162" s="55"/>
      <c r="B162" s="55"/>
      <c r="C162" s="55"/>
      <c r="D162" s="10"/>
      <c r="E162" s="20" t="s">
        <v>698</v>
      </c>
      <c r="G162" s="63" t="s">
        <v>22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14">
        <v>9635212.0199999996</v>
      </c>
      <c r="O162" s="14">
        <f t="shared" si="29"/>
        <v>9635212.0199999996</v>
      </c>
      <c r="P162" s="8"/>
      <c r="Q162" s="34"/>
    </row>
    <row r="163" spans="1:17" s="6" customFormat="1" ht="25.5" x14ac:dyDescent="0.2">
      <c r="A163" s="55"/>
      <c r="B163" s="55"/>
      <c r="C163" s="55"/>
      <c r="D163" s="10"/>
      <c r="E163" s="20" t="s">
        <v>699</v>
      </c>
      <c r="G163" s="63" t="s">
        <v>71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14">
        <v>3706664</v>
      </c>
      <c r="O163" s="14">
        <f t="shared" si="29"/>
        <v>3706664</v>
      </c>
      <c r="P163" s="8"/>
      <c r="Q163" s="34"/>
    </row>
    <row r="164" spans="1:17" s="6" customFormat="1" ht="25.5" x14ac:dyDescent="0.2">
      <c r="A164" s="55"/>
      <c r="B164" s="55"/>
      <c r="C164" s="55"/>
      <c r="D164" s="10"/>
      <c r="E164" s="20" t="s">
        <v>700</v>
      </c>
      <c r="G164" s="63" t="s">
        <v>90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14">
        <v>15679417.970000001</v>
      </c>
      <c r="O164" s="14">
        <f t="shared" si="29"/>
        <v>15679417.970000001</v>
      </c>
      <c r="P164" s="8"/>
      <c r="Q164" s="34"/>
    </row>
    <row r="165" spans="1:17" s="6" customFormat="1" ht="25.5" x14ac:dyDescent="0.2">
      <c r="A165" s="55"/>
      <c r="B165" s="55"/>
      <c r="C165" s="55"/>
      <c r="D165" s="10"/>
      <c r="E165" s="20" t="s">
        <v>701</v>
      </c>
      <c r="G165" s="63" t="s">
        <v>23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14">
        <v>2308447</v>
      </c>
      <c r="O165" s="14">
        <f t="shared" si="29"/>
        <v>2308447</v>
      </c>
      <c r="P165" s="8"/>
      <c r="Q165" s="34"/>
    </row>
    <row r="166" spans="1:17" ht="25.5" x14ac:dyDescent="0.2">
      <c r="A166" s="55"/>
      <c r="B166" s="55"/>
      <c r="C166" s="55"/>
      <c r="E166" s="20" t="s">
        <v>702</v>
      </c>
      <c r="G166" s="63" t="s">
        <v>43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14">
        <v>6382828.7300000004</v>
      </c>
      <c r="O166" s="14">
        <f t="shared" si="29"/>
        <v>6382828.7300000004</v>
      </c>
      <c r="Q166" s="34"/>
    </row>
    <row r="167" spans="1:17" s="6" customFormat="1" ht="25.5" x14ac:dyDescent="0.2">
      <c r="A167" s="55"/>
      <c r="B167" s="55"/>
      <c r="C167" s="55"/>
      <c r="D167" s="10"/>
      <c r="E167" s="20" t="s">
        <v>703</v>
      </c>
      <c r="G167" s="63" t="s">
        <v>23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4">
        <v>14189203.939999999</v>
      </c>
      <c r="O167" s="14">
        <f t="shared" si="29"/>
        <v>14189203.939999999</v>
      </c>
      <c r="P167" s="54"/>
      <c r="Q167" s="34"/>
    </row>
    <row r="168" spans="1:17" s="6" customFormat="1" ht="25.5" x14ac:dyDescent="0.2">
      <c r="A168" s="55"/>
      <c r="B168" s="55"/>
      <c r="C168" s="55"/>
      <c r="D168" s="10"/>
      <c r="E168" s="20" t="s">
        <v>704</v>
      </c>
      <c r="G168" s="63" t="s">
        <v>71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17779590.039999999</v>
      </c>
      <c r="O168" s="14">
        <f t="shared" si="29"/>
        <v>17779590.039999999</v>
      </c>
      <c r="P168" s="8"/>
      <c r="Q168" s="34"/>
    </row>
    <row r="169" spans="1:17" s="6" customFormat="1" ht="38.450000000000003" customHeight="1" x14ac:dyDescent="0.2">
      <c r="A169" s="19"/>
      <c r="B169" s="19"/>
      <c r="C169" s="19"/>
      <c r="D169" s="10"/>
      <c r="E169" s="20" t="s">
        <v>408</v>
      </c>
      <c r="F169" s="5"/>
      <c r="G169" s="7" t="s">
        <v>32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14">
        <v>12701649.1</v>
      </c>
      <c r="O169" s="14">
        <f t="shared" si="29"/>
        <v>12701649.1</v>
      </c>
      <c r="P169" s="8"/>
      <c r="Q169" s="33"/>
    </row>
    <row r="170" spans="1:17" s="6" customFormat="1" ht="38.25" customHeight="1" x14ac:dyDescent="0.2">
      <c r="A170" s="19"/>
      <c r="B170" s="19"/>
      <c r="C170" s="19"/>
      <c r="D170" s="10"/>
      <c r="E170" s="20" t="s">
        <v>409</v>
      </c>
      <c r="F170" s="5"/>
      <c r="G170" s="7" t="s">
        <v>66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14">
        <v>17618539.239999998</v>
      </c>
      <c r="O170" s="14">
        <f t="shared" si="29"/>
        <v>17618539.239999998</v>
      </c>
      <c r="P170" s="8"/>
      <c r="Q170" s="33"/>
    </row>
    <row r="171" spans="1:17" s="6" customFormat="1" ht="38.25" x14ac:dyDescent="0.2">
      <c r="A171" s="19"/>
      <c r="B171" s="19"/>
      <c r="C171" s="19"/>
      <c r="D171" s="10"/>
      <c r="E171" s="20" t="s">
        <v>410</v>
      </c>
      <c r="F171" s="5"/>
      <c r="G171" s="7" t="s">
        <v>30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14">
        <v>21469121.59</v>
      </c>
      <c r="O171" s="14">
        <f t="shared" si="29"/>
        <v>21469121.59</v>
      </c>
      <c r="P171" s="8"/>
      <c r="Q171" s="33"/>
    </row>
    <row r="172" spans="1:17" ht="25.5" customHeight="1" x14ac:dyDescent="0.2">
      <c r="A172" s="19"/>
      <c r="B172" s="19"/>
      <c r="C172" s="19"/>
      <c r="E172" s="20" t="s">
        <v>430</v>
      </c>
      <c r="F172" s="5"/>
      <c r="G172" s="7" t="s">
        <v>89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14">
        <v>10480372.960000001</v>
      </c>
      <c r="O172" s="14">
        <f t="shared" si="29"/>
        <v>10480372.960000001</v>
      </c>
    </row>
    <row r="173" spans="1:17" s="6" customFormat="1" ht="25.5" x14ac:dyDescent="0.2">
      <c r="A173" s="19"/>
      <c r="B173" s="19"/>
      <c r="C173" s="19"/>
      <c r="D173" s="10"/>
      <c r="E173" s="20" t="s">
        <v>705</v>
      </c>
      <c r="F173" s="5"/>
      <c r="G173" s="7" t="s">
        <v>23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14">
        <v>10480901</v>
      </c>
      <c r="O173" s="14">
        <f t="shared" si="29"/>
        <v>10480901</v>
      </c>
      <c r="P173" s="8"/>
      <c r="Q173" s="33"/>
    </row>
    <row r="174" spans="1:17" s="6" customFormat="1" ht="25.5" x14ac:dyDescent="0.2">
      <c r="A174" s="19"/>
      <c r="B174" s="19"/>
      <c r="C174" s="19"/>
      <c r="D174" s="10"/>
      <c r="E174" s="20" t="s">
        <v>411</v>
      </c>
      <c r="F174" s="5"/>
      <c r="G174" s="7" t="s">
        <v>21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14">
        <v>7683696.5</v>
      </c>
      <c r="O174" s="14">
        <f t="shared" si="29"/>
        <v>7683696.5</v>
      </c>
      <c r="P174" s="8"/>
      <c r="Q174" s="33"/>
    </row>
    <row r="175" spans="1:17" s="6" customFormat="1" ht="25.5" customHeight="1" x14ac:dyDescent="0.2">
      <c r="A175" s="19"/>
      <c r="B175" s="19"/>
      <c r="C175" s="19"/>
      <c r="D175" s="10"/>
      <c r="E175" s="20" t="s">
        <v>431</v>
      </c>
      <c r="F175" s="5"/>
      <c r="G175" s="7" t="s">
        <v>49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14">
        <v>13995766.76</v>
      </c>
      <c r="O175" s="14">
        <f t="shared" si="29"/>
        <v>13995766.76</v>
      </c>
      <c r="P175" s="8"/>
      <c r="Q175" s="33"/>
    </row>
    <row r="176" spans="1:17" s="6" customFormat="1" ht="25.5" x14ac:dyDescent="0.2">
      <c r="A176" s="19"/>
      <c r="B176" s="19"/>
      <c r="C176" s="19"/>
      <c r="D176" s="10"/>
      <c r="E176" s="20" t="s">
        <v>412</v>
      </c>
      <c r="F176" s="5"/>
      <c r="G176" s="7" t="s">
        <v>49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14">
        <v>14099105.689999999</v>
      </c>
      <c r="O176" s="14">
        <f t="shared" si="29"/>
        <v>14099105.689999999</v>
      </c>
      <c r="P176" s="8"/>
      <c r="Q176" s="33"/>
    </row>
    <row r="177" spans="1:17" s="6" customFormat="1" ht="25.5" x14ac:dyDescent="0.2">
      <c r="A177" s="19"/>
      <c r="B177" s="19"/>
      <c r="C177" s="19"/>
      <c r="D177" s="10"/>
      <c r="E177" s="20" t="s">
        <v>413</v>
      </c>
      <c r="F177" s="5"/>
      <c r="G177" s="7" t="s">
        <v>56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14">
        <v>20979906.530000001</v>
      </c>
      <c r="O177" s="14">
        <f t="shared" si="29"/>
        <v>20979906.530000001</v>
      </c>
      <c r="P177" s="8"/>
      <c r="Q177" s="33"/>
    </row>
    <row r="178" spans="1:17" s="6" customFormat="1" ht="38.450000000000003" customHeight="1" x14ac:dyDescent="0.2">
      <c r="A178" s="19"/>
      <c r="B178" s="19"/>
      <c r="C178" s="19"/>
      <c r="D178" s="10"/>
      <c r="E178" s="20" t="s">
        <v>764</v>
      </c>
      <c r="F178" s="5"/>
      <c r="G178" s="7" t="s">
        <v>22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14">
        <v>10490203.32</v>
      </c>
      <c r="O178" s="14">
        <f t="shared" si="29"/>
        <v>10490203.32</v>
      </c>
      <c r="P178" s="8"/>
      <c r="Q178" s="33"/>
    </row>
    <row r="179" spans="1:17" s="6" customFormat="1" ht="38.25" x14ac:dyDescent="0.2">
      <c r="A179" s="19"/>
      <c r="B179" s="19"/>
      <c r="C179" s="19"/>
      <c r="D179" s="10"/>
      <c r="E179" s="20" t="s">
        <v>765</v>
      </c>
      <c r="F179" s="5"/>
      <c r="G179" s="7" t="s">
        <v>28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14">
        <v>9892885.3599999994</v>
      </c>
      <c r="O179" s="14">
        <f t="shared" si="29"/>
        <v>9892885.3599999994</v>
      </c>
      <c r="P179" s="8"/>
      <c r="Q179" s="33"/>
    </row>
    <row r="180" spans="1:17" s="6" customFormat="1" ht="38.25" x14ac:dyDescent="0.2">
      <c r="A180" s="55"/>
      <c r="B180" s="55"/>
      <c r="C180" s="55"/>
      <c r="D180" s="10"/>
      <c r="E180" s="20" t="s">
        <v>706</v>
      </c>
      <c r="G180" s="63" t="s">
        <v>27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4">
        <v>16011311.5</v>
      </c>
      <c r="O180" s="14">
        <f t="shared" si="29"/>
        <v>16011311.5</v>
      </c>
      <c r="P180" s="8"/>
      <c r="Q180" s="34"/>
    </row>
    <row r="181" spans="1:17" s="6" customFormat="1" ht="38.25" x14ac:dyDescent="0.2">
      <c r="A181" s="19"/>
      <c r="B181" s="19"/>
      <c r="C181" s="19"/>
      <c r="D181" s="10"/>
      <c r="E181" s="20" t="s">
        <v>707</v>
      </c>
      <c r="F181" s="5"/>
      <c r="G181" s="7" t="s">
        <v>21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14">
        <v>9163091.9900000002</v>
      </c>
      <c r="O181" s="14">
        <f t="shared" si="29"/>
        <v>9163091.9900000002</v>
      </c>
      <c r="P181" s="8"/>
      <c r="Q181" s="33"/>
    </row>
    <row r="182" spans="1:17" s="6" customFormat="1" ht="38.450000000000003" customHeight="1" x14ac:dyDescent="0.2">
      <c r="A182" s="19"/>
      <c r="B182" s="19"/>
      <c r="C182" s="19"/>
      <c r="D182" s="10"/>
      <c r="E182" s="20" t="s">
        <v>708</v>
      </c>
      <c r="F182" s="5"/>
      <c r="G182" s="7" t="s">
        <v>21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14">
        <v>8201905</v>
      </c>
      <c r="O182" s="14">
        <f t="shared" si="29"/>
        <v>8201905</v>
      </c>
      <c r="P182" s="8"/>
      <c r="Q182" s="33"/>
    </row>
    <row r="183" spans="1:17" s="6" customFormat="1" ht="25.5" x14ac:dyDescent="0.2">
      <c r="A183" s="55"/>
      <c r="B183" s="55"/>
      <c r="C183" s="55"/>
      <c r="D183" s="10"/>
      <c r="E183" s="20" t="s">
        <v>414</v>
      </c>
      <c r="G183" s="63" t="s">
        <v>30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4">
        <v>10734191.02</v>
      </c>
      <c r="O183" s="14">
        <f t="shared" si="29"/>
        <v>10734191.02</v>
      </c>
      <c r="P183" s="8"/>
      <c r="Q183" s="34"/>
    </row>
    <row r="184" spans="1:17" s="6" customFormat="1" ht="25.5" x14ac:dyDescent="0.2">
      <c r="A184" s="55"/>
      <c r="B184" s="55"/>
      <c r="C184" s="55"/>
      <c r="D184" s="10"/>
      <c r="E184" s="20" t="s">
        <v>709</v>
      </c>
      <c r="G184" s="63" t="s">
        <v>18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4">
        <v>13515417.859999999</v>
      </c>
      <c r="O184" s="14">
        <f t="shared" si="29"/>
        <v>13515417.859999999</v>
      </c>
      <c r="P184" s="8"/>
      <c r="Q184" s="34"/>
    </row>
    <row r="185" spans="1:17" s="6" customFormat="1" ht="25.5" customHeight="1" x14ac:dyDescent="0.2">
      <c r="A185" s="55"/>
      <c r="B185" s="55"/>
      <c r="C185" s="55"/>
      <c r="D185" s="10"/>
      <c r="E185" s="20" t="s">
        <v>415</v>
      </c>
      <c r="G185" s="63" t="s">
        <v>22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4">
        <v>25260414.989999998</v>
      </c>
      <c r="O185" s="14">
        <f t="shared" si="29"/>
        <v>25260414.989999998</v>
      </c>
      <c r="P185" s="8"/>
      <c r="Q185" s="34"/>
    </row>
    <row r="186" spans="1:17" s="6" customFormat="1" ht="25.5" x14ac:dyDescent="0.2">
      <c r="A186" s="19"/>
      <c r="B186" s="19"/>
      <c r="C186" s="19"/>
      <c r="D186" s="10"/>
      <c r="E186" s="20" t="s">
        <v>766</v>
      </c>
      <c r="F186" s="5"/>
      <c r="G186" s="7" t="s">
        <v>77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14">
        <v>9705352.9800000004</v>
      </c>
      <c r="O186" s="14">
        <f t="shared" si="29"/>
        <v>9705352.9800000004</v>
      </c>
      <c r="P186" s="8"/>
      <c r="Q186" s="33"/>
    </row>
    <row r="187" spans="1:17" s="6" customFormat="1" ht="25.5" x14ac:dyDescent="0.2">
      <c r="A187" s="19"/>
      <c r="B187" s="19"/>
      <c r="C187" s="19"/>
      <c r="D187" s="10"/>
      <c r="E187" s="20" t="s">
        <v>416</v>
      </c>
      <c r="F187" s="5"/>
      <c r="G187" s="7" t="s">
        <v>21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14">
        <v>10605336.16</v>
      </c>
      <c r="O187" s="14">
        <f t="shared" si="29"/>
        <v>10605336.16</v>
      </c>
      <c r="P187" s="8"/>
      <c r="Q187" s="33"/>
    </row>
    <row r="188" spans="1:17" s="6" customFormat="1" ht="25.5" x14ac:dyDescent="0.2">
      <c r="A188" s="55"/>
      <c r="B188" s="55"/>
      <c r="C188" s="55"/>
      <c r="D188" s="10"/>
      <c r="E188" s="20" t="s">
        <v>710</v>
      </c>
      <c r="G188" s="63" t="s">
        <v>21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4">
        <v>19780798.809999999</v>
      </c>
      <c r="O188" s="14">
        <f t="shared" si="29"/>
        <v>19780798.809999999</v>
      </c>
      <c r="P188" s="8"/>
      <c r="Q188" s="34"/>
    </row>
    <row r="189" spans="1:17" s="6" customFormat="1" ht="25.5" x14ac:dyDescent="0.2">
      <c r="A189" s="19"/>
      <c r="B189" s="19"/>
      <c r="C189" s="19"/>
      <c r="D189" s="10"/>
      <c r="E189" s="20" t="s">
        <v>417</v>
      </c>
      <c r="F189" s="5"/>
      <c r="G189" s="7" t="s">
        <v>89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14">
        <v>16485218.66</v>
      </c>
      <c r="O189" s="14">
        <f t="shared" si="29"/>
        <v>16485218.66</v>
      </c>
      <c r="P189" s="8"/>
      <c r="Q189" s="33"/>
    </row>
    <row r="190" spans="1:17" s="6" customFormat="1" ht="25.5" x14ac:dyDescent="0.2">
      <c r="A190" s="19"/>
      <c r="B190" s="19"/>
      <c r="C190" s="19"/>
      <c r="D190" s="10"/>
      <c r="E190" s="20" t="s">
        <v>418</v>
      </c>
      <c r="F190" s="5"/>
      <c r="G190" s="7" t="s">
        <v>31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14">
        <v>10459720.189999999</v>
      </c>
      <c r="O190" s="14">
        <f t="shared" si="29"/>
        <v>10459720.189999999</v>
      </c>
      <c r="P190" s="8"/>
      <c r="Q190" s="33"/>
    </row>
    <row r="191" spans="1:17" s="6" customFormat="1" ht="27" customHeight="1" x14ac:dyDescent="0.2">
      <c r="A191" s="19"/>
      <c r="B191" s="19"/>
      <c r="C191" s="19"/>
      <c r="D191" s="10"/>
      <c r="E191" s="20" t="s">
        <v>711</v>
      </c>
      <c r="F191" s="5"/>
      <c r="G191" s="7" t="s">
        <v>31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14">
        <v>10347226.85</v>
      </c>
      <c r="O191" s="14">
        <f t="shared" si="29"/>
        <v>10347226.85</v>
      </c>
      <c r="P191" s="8"/>
      <c r="Q191" s="33"/>
    </row>
    <row r="192" spans="1:17" s="6" customFormat="1" ht="38.25" x14ac:dyDescent="0.2">
      <c r="A192" s="55"/>
      <c r="B192" s="55"/>
      <c r="C192" s="55"/>
      <c r="D192" s="10"/>
      <c r="E192" s="20" t="s">
        <v>712</v>
      </c>
      <c r="G192" s="63" t="s">
        <v>12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4">
        <v>17915282.800000001</v>
      </c>
      <c r="O192" s="14">
        <f t="shared" si="29"/>
        <v>17915282.800000001</v>
      </c>
      <c r="P192" s="8"/>
      <c r="Q192" s="34"/>
    </row>
    <row r="193" spans="1:17" s="6" customFormat="1" ht="25.5" customHeight="1" x14ac:dyDescent="0.2">
      <c r="A193" s="19"/>
      <c r="B193" s="19"/>
      <c r="C193" s="19"/>
      <c r="D193" s="10"/>
      <c r="E193" s="20" t="s">
        <v>419</v>
      </c>
      <c r="F193" s="5"/>
      <c r="G193" s="7" t="s">
        <v>23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14">
        <v>12098924.640000001</v>
      </c>
      <c r="O193" s="14">
        <f t="shared" si="29"/>
        <v>12098924.640000001</v>
      </c>
      <c r="P193" s="8"/>
      <c r="Q193" s="33"/>
    </row>
    <row r="194" spans="1:17" s="6" customFormat="1" ht="25.5" customHeight="1" x14ac:dyDescent="0.2">
      <c r="A194" s="19"/>
      <c r="B194" s="19"/>
      <c r="C194" s="19"/>
      <c r="D194" s="10"/>
      <c r="E194" s="20" t="s">
        <v>420</v>
      </c>
      <c r="F194" s="5"/>
      <c r="G194" s="7" t="s">
        <v>21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14">
        <v>9423815.5399999991</v>
      </c>
      <c r="O194" s="14">
        <f t="shared" si="29"/>
        <v>9423815.5399999991</v>
      </c>
      <c r="P194" s="8"/>
      <c r="Q194" s="33"/>
    </row>
    <row r="195" spans="1:17" s="6" customFormat="1" ht="25.5" customHeight="1" x14ac:dyDescent="0.2">
      <c r="A195" s="19"/>
      <c r="B195" s="19"/>
      <c r="C195" s="19"/>
      <c r="D195" s="10"/>
      <c r="E195" s="20" t="s">
        <v>713</v>
      </c>
      <c r="F195" s="5"/>
      <c r="G195" s="7" t="s">
        <v>21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14">
        <v>12248925.960000001</v>
      </c>
      <c r="O195" s="14">
        <f t="shared" si="29"/>
        <v>12248925.960000001</v>
      </c>
      <c r="P195" s="8"/>
      <c r="Q195" s="33"/>
    </row>
    <row r="196" spans="1:17" s="6" customFormat="1" ht="25.5" x14ac:dyDescent="0.2">
      <c r="A196" s="19"/>
      <c r="B196" s="19"/>
      <c r="C196" s="19"/>
      <c r="D196" s="10"/>
      <c r="E196" s="20" t="s">
        <v>421</v>
      </c>
      <c r="F196" s="5"/>
      <c r="G196" s="7" t="s">
        <v>21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14">
        <v>11301396.83</v>
      </c>
      <c r="O196" s="14">
        <f t="shared" si="29"/>
        <v>11301396.83</v>
      </c>
      <c r="P196" s="8"/>
      <c r="Q196" s="33"/>
    </row>
    <row r="197" spans="1:17" s="6" customFormat="1" ht="38.25" x14ac:dyDescent="0.2">
      <c r="A197" s="55"/>
      <c r="B197" s="55"/>
      <c r="C197" s="55"/>
      <c r="D197" s="10"/>
      <c r="E197" s="20" t="s">
        <v>422</v>
      </c>
      <c r="G197" s="63" t="s">
        <v>22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4">
        <v>12254124.859999999</v>
      </c>
      <c r="O197" s="14">
        <f t="shared" si="29"/>
        <v>12254124.859999999</v>
      </c>
      <c r="P197" s="8"/>
      <c r="Q197" s="34"/>
    </row>
    <row r="198" spans="1:17" s="6" customFormat="1" ht="25.5" x14ac:dyDescent="0.2">
      <c r="A198" s="55"/>
      <c r="B198" s="55"/>
      <c r="C198" s="55"/>
      <c r="D198" s="10"/>
      <c r="E198" s="20" t="s">
        <v>714</v>
      </c>
      <c r="G198" s="63" t="s">
        <v>17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14">
        <v>47815799</v>
      </c>
      <c r="O198" s="14">
        <f t="shared" si="29"/>
        <v>47815799</v>
      </c>
      <c r="P198" s="8"/>
      <c r="Q198" s="34"/>
    </row>
    <row r="199" spans="1:17" s="6" customFormat="1" ht="25.5" customHeight="1" x14ac:dyDescent="0.2">
      <c r="A199" s="19"/>
      <c r="B199" s="19"/>
      <c r="C199" s="19"/>
      <c r="D199" s="10"/>
      <c r="E199" s="20" t="s">
        <v>767</v>
      </c>
      <c r="F199" s="5"/>
      <c r="G199" s="7" t="s">
        <v>88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14">
        <v>1418892.52</v>
      </c>
      <c r="O199" s="14">
        <f t="shared" si="29"/>
        <v>1418892.52</v>
      </c>
      <c r="P199" s="8"/>
      <c r="Q199" s="33"/>
    </row>
    <row r="200" spans="1:17" s="6" customFormat="1" x14ac:dyDescent="0.2">
      <c r="A200" s="55"/>
      <c r="B200" s="55"/>
      <c r="C200" s="55"/>
      <c r="D200" s="10"/>
      <c r="E200" s="20" t="s">
        <v>667</v>
      </c>
      <c r="G200" s="63" t="s">
        <v>62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14">
        <v>2301001.86</v>
      </c>
      <c r="O200" s="14">
        <f t="shared" si="29"/>
        <v>2301001.86</v>
      </c>
      <c r="P200" s="8"/>
      <c r="Q200" s="34"/>
    </row>
    <row r="201" spans="1:17" s="6" customFormat="1" x14ac:dyDescent="0.2">
      <c r="A201" s="55"/>
      <c r="B201" s="55"/>
      <c r="C201" s="55"/>
      <c r="D201" s="10"/>
      <c r="E201" s="20" t="s">
        <v>666</v>
      </c>
      <c r="G201" s="63" t="s">
        <v>21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14">
        <v>13007729.01</v>
      </c>
      <c r="O201" s="14">
        <f t="shared" si="29"/>
        <v>13007729.01</v>
      </c>
      <c r="P201" s="8"/>
      <c r="Q201" s="34"/>
    </row>
    <row r="202" spans="1:17" s="6" customFormat="1" ht="25.5" x14ac:dyDescent="0.2">
      <c r="A202" s="19"/>
      <c r="B202" s="19"/>
      <c r="C202" s="19"/>
      <c r="D202" s="18"/>
      <c r="E202" s="20" t="s">
        <v>656</v>
      </c>
      <c r="F202" s="5"/>
      <c r="G202" s="7" t="s">
        <v>62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4">
        <v>21968494.109999999</v>
      </c>
      <c r="O202" s="14">
        <f t="shared" ref="O202:O220" si="30">SUM(H202:N202)</f>
        <v>21968494.109999999</v>
      </c>
      <c r="P202" s="7"/>
      <c r="Q202" s="33"/>
    </row>
    <row r="203" spans="1:17" s="6" customFormat="1" ht="25.5" x14ac:dyDescent="0.2">
      <c r="A203" s="55"/>
      <c r="B203" s="55"/>
      <c r="C203" s="55"/>
      <c r="D203" s="10"/>
      <c r="E203" s="20" t="s">
        <v>657</v>
      </c>
      <c r="G203" s="63" t="s">
        <v>64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4">
        <v>20091394.109999999</v>
      </c>
      <c r="O203" s="14">
        <f t="shared" si="30"/>
        <v>20091394.109999999</v>
      </c>
      <c r="P203" s="8"/>
      <c r="Q203" s="34"/>
    </row>
    <row r="204" spans="1:17" s="6" customFormat="1" ht="38.25" x14ac:dyDescent="0.2">
      <c r="A204" s="27"/>
      <c r="B204" s="27"/>
      <c r="C204" s="27"/>
      <c r="D204" s="15"/>
      <c r="E204" s="28" t="s">
        <v>715</v>
      </c>
      <c r="F204" s="16"/>
      <c r="G204" s="29" t="s">
        <v>26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21">
        <v>32128322.350000001</v>
      </c>
      <c r="O204" s="21">
        <f t="shared" si="30"/>
        <v>32128322.350000001</v>
      </c>
      <c r="P204" s="8"/>
      <c r="Q204" s="34"/>
    </row>
    <row r="205" spans="1:17" s="6" customFormat="1" ht="25.5" x14ac:dyDescent="0.2">
      <c r="A205" s="55"/>
      <c r="B205" s="55"/>
      <c r="C205" s="55"/>
      <c r="D205" s="10"/>
      <c r="E205" s="20" t="s">
        <v>658</v>
      </c>
      <c r="G205" s="63" t="s">
        <v>35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4">
        <v>17601977.989999998</v>
      </c>
      <c r="O205" s="14">
        <f t="shared" si="30"/>
        <v>17601977.989999998</v>
      </c>
      <c r="P205" s="8"/>
      <c r="Q205" s="34"/>
    </row>
    <row r="206" spans="1:17" s="6" customFormat="1" x14ac:dyDescent="0.2">
      <c r="A206" s="55"/>
      <c r="B206" s="55"/>
      <c r="C206" s="55"/>
      <c r="D206" s="10"/>
      <c r="E206" s="20" t="s">
        <v>264</v>
      </c>
      <c r="G206" s="63" t="s">
        <v>60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14">
        <v>4040239.72</v>
      </c>
      <c r="O206" s="14">
        <f t="shared" si="30"/>
        <v>4040239.72</v>
      </c>
      <c r="P206" s="8"/>
      <c r="Q206" s="34"/>
    </row>
    <row r="207" spans="1:17" s="6" customFormat="1" ht="25.5" x14ac:dyDescent="0.2">
      <c r="A207" s="55"/>
      <c r="B207" s="55"/>
      <c r="C207" s="55"/>
      <c r="D207" s="10"/>
      <c r="E207" s="20" t="s">
        <v>265</v>
      </c>
      <c r="G207" s="63" t="s">
        <v>60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14">
        <v>5539420.46</v>
      </c>
      <c r="O207" s="14">
        <f t="shared" si="30"/>
        <v>5539420.46</v>
      </c>
      <c r="P207" s="8"/>
      <c r="Q207" s="34"/>
    </row>
    <row r="208" spans="1:17" s="6" customFormat="1" ht="25.5" x14ac:dyDescent="0.2">
      <c r="A208" s="55"/>
      <c r="B208" s="55"/>
      <c r="C208" s="55"/>
      <c r="D208" s="10"/>
      <c r="E208" s="20" t="s">
        <v>716</v>
      </c>
      <c r="G208" s="63" t="s">
        <v>93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14">
        <v>42402822.490000002</v>
      </c>
      <c r="O208" s="14">
        <f t="shared" si="30"/>
        <v>42402822.490000002</v>
      </c>
      <c r="P208" s="8"/>
      <c r="Q208" s="34"/>
    </row>
    <row r="209" spans="1:17" s="6" customFormat="1" ht="38.25" x14ac:dyDescent="0.2">
      <c r="A209" s="55"/>
      <c r="B209" s="55"/>
      <c r="C209" s="55"/>
      <c r="D209" s="10"/>
      <c r="E209" s="20" t="s">
        <v>423</v>
      </c>
      <c r="G209" s="63" t="s">
        <v>188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4">
        <v>974180.44</v>
      </c>
      <c r="O209" s="14">
        <f t="shared" si="30"/>
        <v>974180.44</v>
      </c>
      <c r="P209" s="8"/>
      <c r="Q209" s="34"/>
    </row>
    <row r="210" spans="1:17" s="6" customFormat="1" ht="25.5" x14ac:dyDescent="0.2">
      <c r="A210" s="55"/>
      <c r="B210" s="55"/>
      <c r="C210" s="55"/>
      <c r="D210" s="10"/>
      <c r="E210" s="20" t="s">
        <v>432</v>
      </c>
      <c r="G210" s="63" t="s">
        <v>88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4">
        <v>3428946.09</v>
      </c>
      <c r="O210" s="14">
        <f t="shared" si="30"/>
        <v>3428946.09</v>
      </c>
      <c r="P210" s="8"/>
      <c r="Q210" s="34"/>
    </row>
    <row r="211" spans="1:17" s="6" customFormat="1" ht="25.5" x14ac:dyDescent="0.2">
      <c r="A211" s="19"/>
      <c r="B211" s="19"/>
      <c r="C211" s="19"/>
      <c r="D211" s="10"/>
      <c r="E211" s="20" t="s">
        <v>717</v>
      </c>
      <c r="F211" s="5"/>
      <c r="G211" s="7" t="s">
        <v>54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14">
        <v>2916807.14</v>
      </c>
      <c r="O211" s="14">
        <f t="shared" si="30"/>
        <v>2916807.14</v>
      </c>
      <c r="P211" s="8"/>
      <c r="Q211" s="33"/>
    </row>
    <row r="212" spans="1:17" s="6" customFormat="1" ht="25.5" x14ac:dyDescent="0.2">
      <c r="A212" s="55"/>
      <c r="B212" s="55"/>
      <c r="C212" s="55"/>
      <c r="D212" s="10"/>
      <c r="E212" s="20" t="s">
        <v>768</v>
      </c>
      <c r="G212" s="63" t="s">
        <v>77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4">
        <v>17396931.649999999</v>
      </c>
      <c r="O212" s="14">
        <f t="shared" si="30"/>
        <v>17396931.649999999</v>
      </c>
      <c r="P212" s="8"/>
      <c r="Q212" s="34"/>
    </row>
    <row r="213" spans="1:17" s="6" customFormat="1" ht="25.5" x14ac:dyDescent="0.2">
      <c r="A213" s="19"/>
      <c r="B213" s="19"/>
      <c r="C213" s="19"/>
      <c r="D213" s="18"/>
      <c r="E213" s="20" t="s">
        <v>719</v>
      </c>
      <c r="F213" s="5"/>
      <c r="G213" s="7" t="s">
        <v>21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4">
        <v>9115969.4100000001</v>
      </c>
      <c r="O213" s="14">
        <f t="shared" si="30"/>
        <v>9115969.4100000001</v>
      </c>
      <c r="P213" s="7"/>
      <c r="Q213" s="33"/>
    </row>
    <row r="214" spans="1:17" s="6" customFormat="1" ht="25.5" x14ac:dyDescent="0.2">
      <c r="A214" s="55"/>
      <c r="B214" s="55"/>
      <c r="C214" s="55"/>
      <c r="D214" s="10"/>
      <c r="E214" s="20" t="s">
        <v>718</v>
      </c>
      <c r="G214" s="63" t="s">
        <v>43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14">
        <v>22008254.84</v>
      </c>
      <c r="O214" s="14">
        <f t="shared" si="30"/>
        <v>22008254.84</v>
      </c>
      <c r="P214" s="8"/>
      <c r="Q214" s="34"/>
    </row>
    <row r="215" spans="1:17" s="6" customFormat="1" ht="25.5" x14ac:dyDescent="0.2">
      <c r="A215" s="55"/>
      <c r="B215" s="55"/>
      <c r="C215" s="55"/>
      <c r="D215" s="10"/>
      <c r="E215" s="20" t="s">
        <v>720</v>
      </c>
      <c r="G215" s="63" t="s">
        <v>62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14">
        <v>41436066.710000001</v>
      </c>
      <c r="O215" s="14">
        <f t="shared" si="30"/>
        <v>41436066.710000001</v>
      </c>
      <c r="P215" s="8"/>
      <c r="Q215" s="34"/>
    </row>
    <row r="216" spans="1:17" s="6" customFormat="1" ht="25.5" x14ac:dyDescent="0.2">
      <c r="A216" s="55"/>
      <c r="B216" s="55"/>
      <c r="C216" s="55"/>
      <c r="D216" s="10"/>
      <c r="E216" s="20" t="s">
        <v>721</v>
      </c>
      <c r="G216" s="63" t="s">
        <v>66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4">
        <v>38090634.909999996</v>
      </c>
      <c r="O216" s="14">
        <f t="shared" si="30"/>
        <v>38090634.909999996</v>
      </c>
      <c r="P216" s="8"/>
      <c r="Q216" s="34"/>
    </row>
    <row r="217" spans="1:17" s="6" customFormat="1" ht="25.5" x14ac:dyDescent="0.2">
      <c r="A217" s="55"/>
      <c r="B217" s="55"/>
      <c r="C217" s="55"/>
      <c r="D217" s="10"/>
      <c r="E217" s="20" t="s">
        <v>722</v>
      </c>
      <c r="G217" s="63" t="s">
        <v>93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4">
        <v>11510921.5</v>
      </c>
      <c r="O217" s="14">
        <f t="shared" si="30"/>
        <v>11510921.5</v>
      </c>
      <c r="P217" s="8"/>
      <c r="Q217" s="34"/>
    </row>
    <row r="218" spans="1:17" s="6" customFormat="1" ht="25.5" x14ac:dyDescent="0.2">
      <c r="A218" s="55"/>
      <c r="B218" s="55"/>
      <c r="C218" s="55"/>
      <c r="D218" s="10"/>
      <c r="E218" s="20" t="s">
        <v>723</v>
      </c>
      <c r="G218" s="63" t="s">
        <v>16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14">
        <v>12709574.01</v>
      </c>
      <c r="O218" s="14">
        <f t="shared" si="30"/>
        <v>12709574.01</v>
      </c>
      <c r="P218" s="8"/>
      <c r="Q218" s="34"/>
    </row>
    <row r="219" spans="1:17" s="6" customFormat="1" ht="38.25" x14ac:dyDescent="0.2">
      <c r="A219" s="19"/>
      <c r="B219" s="19"/>
      <c r="C219" s="19"/>
      <c r="D219" s="18"/>
      <c r="E219" s="20" t="s">
        <v>769</v>
      </c>
      <c r="F219" s="5"/>
      <c r="G219" s="7" t="s">
        <v>38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4">
        <v>16890648.420000002</v>
      </c>
      <c r="O219" s="14">
        <f t="shared" si="30"/>
        <v>16890648.420000002</v>
      </c>
      <c r="P219" s="7"/>
      <c r="Q219" s="33"/>
    </row>
    <row r="220" spans="1:17" s="6" customFormat="1" ht="25.5" x14ac:dyDescent="0.2">
      <c r="A220" s="55"/>
      <c r="B220" s="55"/>
      <c r="C220" s="55"/>
      <c r="D220" s="10"/>
      <c r="E220" s="20" t="s">
        <v>668</v>
      </c>
      <c r="G220" s="63" t="s">
        <v>241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14">
        <v>1930107.61</v>
      </c>
      <c r="O220" s="14">
        <f t="shared" si="30"/>
        <v>1930107.61</v>
      </c>
      <c r="P220" s="8"/>
      <c r="Q220" s="34"/>
    </row>
    <row r="221" spans="1:17" s="6" customFormat="1" x14ac:dyDescent="0.2">
      <c r="A221" s="44"/>
      <c r="B221" s="44"/>
      <c r="C221" s="45"/>
      <c r="D221" s="46" t="s">
        <v>266</v>
      </c>
      <c r="E221" s="47" t="s">
        <v>131</v>
      </c>
      <c r="F221" s="45"/>
      <c r="G221" s="50"/>
      <c r="H221" s="48">
        <f>SUM(H222:H224)</f>
        <v>0</v>
      </c>
      <c r="I221" s="48">
        <f t="shared" ref="I221:N221" si="31">SUM(I222:I224)</f>
        <v>0</v>
      </c>
      <c r="J221" s="48">
        <f t="shared" si="31"/>
        <v>0</v>
      </c>
      <c r="K221" s="48">
        <f t="shared" si="31"/>
        <v>0</v>
      </c>
      <c r="L221" s="48">
        <f t="shared" si="31"/>
        <v>0</v>
      </c>
      <c r="M221" s="49">
        <f t="shared" si="31"/>
        <v>2441581.13</v>
      </c>
      <c r="N221" s="49">
        <f t="shared" si="31"/>
        <v>4656986.1500000004</v>
      </c>
      <c r="O221" s="49">
        <f>SUM(O222:O224)</f>
        <v>7098567.2799999993</v>
      </c>
      <c r="P221" s="8"/>
      <c r="Q221" s="34"/>
    </row>
    <row r="222" spans="1:17" s="6" customFormat="1" ht="25.5" x14ac:dyDescent="0.2">
      <c r="A222" s="55"/>
      <c r="B222" s="55"/>
      <c r="C222" s="55"/>
      <c r="D222" s="10"/>
      <c r="E222" s="20" t="s">
        <v>660</v>
      </c>
      <c r="G222" s="63" t="s">
        <v>128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14">
        <v>1994865.13</v>
      </c>
      <c r="O222" s="14">
        <f t="shared" ref="O222:O224" si="32">SUM(H222:N222)</f>
        <v>1994865.13</v>
      </c>
      <c r="P222" s="8"/>
      <c r="Q222" s="34"/>
    </row>
    <row r="223" spans="1:17" s="6" customFormat="1" ht="25.5" x14ac:dyDescent="0.2">
      <c r="A223" s="55"/>
      <c r="B223" s="55"/>
      <c r="C223" s="55"/>
      <c r="D223" s="10"/>
      <c r="E223" s="20" t="s">
        <v>724</v>
      </c>
      <c r="G223" s="63" t="s">
        <v>128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14">
        <v>2506708.08</v>
      </c>
      <c r="O223" s="14">
        <f t="shared" si="32"/>
        <v>2506708.08</v>
      </c>
      <c r="P223" s="8"/>
      <c r="Q223" s="34"/>
    </row>
    <row r="224" spans="1:17" s="6" customFormat="1" ht="25.5" x14ac:dyDescent="0.2">
      <c r="A224" s="55"/>
      <c r="B224" s="55"/>
      <c r="C224" s="55"/>
      <c r="D224" s="10"/>
      <c r="E224" s="20" t="s">
        <v>670</v>
      </c>
      <c r="G224" s="63" t="s">
        <v>89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14">
        <v>2441581.13</v>
      </c>
      <c r="N224" s="14">
        <v>155412.94</v>
      </c>
      <c r="O224" s="14">
        <f t="shared" si="32"/>
        <v>2596994.0699999998</v>
      </c>
      <c r="P224" s="8"/>
      <c r="Q224" s="34"/>
    </row>
    <row r="225" spans="1:17" s="6" customFormat="1" x14ac:dyDescent="0.2">
      <c r="A225" s="44"/>
      <c r="B225" s="44"/>
      <c r="C225" s="45"/>
      <c r="D225" s="46" t="s">
        <v>98</v>
      </c>
      <c r="E225" s="47" t="s">
        <v>99</v>
      </c>
      <c r="F225" s="45"/>
      <c r="G225" s="50"/>
      <c r="H225" s="48">
        <f>SUM(H226:H245)</f>
        <v>0</v>
      </c>
      <c r="I225" s="48">
        <f t="shared" ref="I225:N225" si="33">SUM(I226:I245)</f>
        <v>0</v>
      </c>
      <c r="J225" s="48">
        <f t="shared" si="33"/>
        <v>0</v>
      </c>
      <c r="K225" s="48">
        <f t="shared" si="33"/>
        <v>0</v>
      </c>
      <c r="L225" s="48">
        <f t="shared" si="33"/>
        <v>0</v>
      </c>
      <c r="M225" s="49">
        <f t="shared" si="33"/>
        <v>1114604.22</v>
      </c>
      <c r="N225" s="49">
        <f t="shared" si="33"/>
        <v>483572263.73000008</v>
      </c>
      <c r="O225" s="49">
        <f>SUM(O226:O245)</f>
        <v>484686867.95000011</v>
      </c>
      <c r="P225" s="8"/>
      <c r="Q225" s="34"/>
    </row>
    <row r="226" spans="1:17" s="6" customFormat="1" ht="51" x14ac:dyDescent="0.2">
      <c r="A226" s="55"/>
      <c r="B226" s="55"/>
      <c r="C226" s="55"/>
      <c r="D226" s="10"/>
      <c r="E226" s="20" t="s">
        <v>640</v>
      </c>
      <c r="G226" s="63" t="s">
        <v>16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14">
        <v>1005000</v>
      </c>
      <c r="N226" s="64">
        <v>0</v>
      </c>
      <c r="O226" s="14">
        <f t="shared" ref="O226:O245" si="34">SUM(H226:N226)</f>
        <v>1005000</v>
      </c>
      <c r="P226" s="8"/>
      <c r="Q226" s="34"/>
    </row>
    <row r="227" spans="1:17" s="6" customFormat="1" ht="25.5" customHeight="1" x14ac:dyDescent="0.2">
      <c r="A227" s="55"/>
      <c r="B227" s="55"/>
      <c r="C227" s="55"/>
      <c r="D227" s="10"/>
      <c r="E227" s="20" t="s">
        <v>433</v>
      </c>
      <c r="G227" s="63" t="s">
        <v>16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14">
        <v>233570300.25</v>
      </c>
      <c r="O227" s="14">
        <f t="shared" si="34"/>
        <v>233570300.25</v>
      </c>
      <c r="P227" s="8"/>
      <c r="Q227" s="34"/>
    </row>
    <row r="228" spans="1:17" s="6" customFormat="1" x14ac:dyDescent="0.2">
      <c r="A228" s="55"/>
      <c r="B228" s="55"/>
      <c r="C228" s="55"/>
      <c r="D228" s="10"/>
      <c r="E228" s="20" t="s">
        <v>424</v>
      </c>
      <c r="G228" s="63" t="s">
        <v>15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14">
        <v>43893599.090000004</v>
      </c>
      <c r="O228" s="14">
        <f t="shared" si="34"/>
        <v>43893599.090000004</v>
      </c>
      <c r="P228" s="8"/>
      <c r="Q228" s="34"/>
    </row>
    <row r="229" spans="1:17" s="6" customFormat="1" ht="12.75" customHeight="1" x14ac:dyDescent="0.2">
      <c r="A229" s="55"/>
      <c r="B229" s="55"/>
      <c r="C229" s="55"/>
      <c r="D229" s="10"/>
      <c r="E229" s="20" t="s">
        <v>434</v>
      </c>
      <c r="G229" s="63" t="s">
        <v>83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14">
        <v>24760846.890000001</v>
      </c>
      <c r="O229" s="14">
        <f t="shared" si="34"/>
        <v>24760846.890000001</v>
      </c>
      <c r="P229" s="8"/>
      <c r="Q229" s="34"/>
    </row>
    <row r="230" spans="1:17" s="6" customFormat="1" ht="25.5" customHeight="1" x14ac:dyDescent="0.2">
      <c r="A230" s="55"/>
      <c r="B230" s="55"/>
      <c r="C230" s="55"/>
      <c r="D230" s="10"/>
      <c r="E230" s="20" t="s">
        <v>425</v>
      </c>
      <c r="G230" s="63" t="s">
        <v>33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14">
        <v>20695854.52</v>
      </c>
      <c r="O230" s="14">
        <f t="shared" si="34"/>
        <v>20695854.52</v>
      </c>
      <c r="P230" s="8"/>
      <c r="Q230" s="34"/>
    </row>
    <row r="231" spans="1:17" s="6" customFormat="1" ht="25.5" x14ac:dyDescent="0.2">
      <c r="A231" s="55"/>
      <c r="B231" s="55"/>
      <c r="C231" s="55"/>
      <c r="D231" s="10"/>
      <c r="E231" s="20" t="s">
        <v>395</v>
      </c>
      <c r="G231" s="63" t="s">
        <v>36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14">
        <v>10852410.08</v>
      </c>
      <c r="O231" s="14">
        <f t="shared" si="34"/>
        <v>10852410.08</v>
      </c>
      <c r="P231" s="8"/>
      <c r="Q231" s="34"/>
    </row>
    <row r="232" spans="1:17" s="6" customFormat="1" ht="25.5" customHeight="1" x14ac:dyDescent="0.2">
      <c r="A232" s="55"/>
      <c r="B232" s="55"/>
      <c r="C232" s="55"/>
      <c r="D232" s="10"/>
      <c r="E232" s="20" t="s">
        <v>435</v>
      </c>
      <c r="G232" s="63" t="s">
        <v>75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14">
        <v>25435150.68</v>
      </c>
      <c r="O232" s="14">
        <f t="shared" si="34"/>
        <v>25435150.68</v>
      </c>
      <c r="P232" s="8"/>
      <c r="Q232" s="34"/>
    </row>
    <row r="233" spans="1:17" s="6" customFormat="1" ht="25.5" x14ac:dyDescent="0.2">
      <c r="A233" s="55"/>
      <c r="B233" s="55"/>
      <c r="C233" s="55"/>
      <c r="D233" s="10"/>
      <c r="E233" s="20" t="s">
        <v>770</v>
      </c>
      <c r="G233" s="63" t="s">
        <v>17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14">
        <v>2403017.92</v>
      </c>
      <c r="O233" s="14">
        <f t="shared" si="34"/>
        <v>2403017.92</v>
      </c>
      <c r="P233" s="8"/>
      <c r="Q233" s="34"/>
    </row>
    <row r="234" spans="1:17" s="6" customFormat="1" ht="25.5" x14ac:dyDescent="0.2">
      <c r="A234" s="55"/>
      <c r="B234" s="55"/>
      <c r="C234" s="55"/>
      <c r="D234" s="10"/>
      <c r="E234" s="20" t="s">
        <v>725</v>
      </c>
      <c r="G234" s="63" t="s">
        <v>57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14">
        <v>19407284.32</v>
      </c>
      <c r="O234" s="14">
        <f t="shared" si="34"/>
        <v>19407284.32</v>
      </c>
      <c r="P234" s="8"/>
      <c r="Q234" s="34"/>
    </row>
    <row r="235" spans="1:17" s="6" customFormat="1" ht="25.5" x14ac:dyDescent="0.2">
      <c r="A235" s="55"/>
      <c r="B235" s="55"/>
      <c r="C235" s="55"/>
      <c r="D235" s="10"/>
      <c r="E235" s="20" t="s">
        <v>436</v>
      </c>
      <c r="G235" s="63" t="s">
        <v>76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14">
        <v>12389297.130000001</v>
      </c>
      <c r="O235" s="14">
        <f t="shared" si="34"/>
        <v>12389297.130000001</v>
      </c>
      <c r="P235" s="8"/>
      <c r="Q235" s="34"/>
    </row>
    <row r="236" spans="1:17" s="6" customFormat="1" ht="25.5" x14ac:dyDescent="0.2">
      <c r="A236" s="55"/>
      <c r="B236" s="55"/>
      <c r="C236" s="55"/>
      <c r="D236" s="10"/>
      <c r="E236" s="20" t="s">
        <v>426</v>
      </c>
      <c r="G236" s="63" t="s">
        <v>17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14">
        <v>32919107.5</v>
      </c>
      <c r="O236" s="14">
        <f t="shared" si="34"/>
        <v>32919107.5</v>
      </c>
      <c r="P236" s="8"/>
      <c r="Q236" s="34"/>
    </row>
    <row r="237" spans="1:17" s="6" customFormat="1" ht="25.5" x14ac:dyDescent="0.2">
      <c r="A237" s="55"/>
      <c r="B237" s="55"/>
      <c r="C237" s="55"/>
      <c r="D237" s="10"/>
      <c r="E237" s="20" t="s">
        <v>427</v>
      </c>
      <c r="G237" s="63" t="s">
        <v>28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14">
        <v>7224215.2199999997</v>
      </c>
      <c r="O237" s="14">
        <f t="shared" si="34"/>
        <v>7224215.2199999997</v>
      </c>
      <c r="P237" s="8"/>
      <c r="Q237" s="34"/>
    </row>
    <row r="238" spans="1:17" s="6" customFormat="1" ht="25.5" x14ac:dyDescent="0.2">
      <c r="A238" s="55"/>
      <c r="B238" s="55"/>
      <c r="C238" s="55"/>
      <c r="D238" s="10"/>
      <c r="E238" s="20" t="s">
        <v>428</v>
      </c>
      <c r="G238" s="63" t="s">
        <v>12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14">
        <v>7025610.04</v>
      </c>
      <c r="O238" s="14">
        <f t="shared" si="34"/>
        <v>7025610.04</v>
      </c>
      <c r="P238" s="8"/>
      <c r="Q238" s="34"/>
    </row>
    <row r="239" spans="1:17" s="6" customFormat="1" ht="25.5" x14ac:dyDescent="0.2">
      <c r="A239" s="55"/>
      <c r="B239" s="55"/>
      <c r="C239" s="55"/>
      <c r="D239" s="10"/>
      <c r="E239" s="20" t="s">
        <v>771</v>
      </c>
      <c r="G239" s="63" t="s">
        <v>129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14">
        <v>3707656.67</v>
      </c>
      <c r="O239" s="14">
        <f t="shared" si="34"/>
        <v>3707656.67</v>
      </c>
      <c r="P239" s="8"/>
      <c r="Q239" s="34"/>
    </row>
    <row r="240" spans="1:17" s="6" customFormat="1" ht="12.75" customHeight="1" x14ac:dyDescent="0.2">
      <c r="A240" s="55"/>
      <c r="B240" s="55"/>
      <c r="C240" s="55"/>
      <c r="D240" s="10"/>
      <c r="E240" s="20" t="s">
        <v>389</v>
      </c>
      <c r="G240" s="63" t="s">
        <v>14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14">
        <v>713150.97</v>
      </c>
      <c r="O240" s="14">
        <f t="shared" si="34"/>
        <v>713150.97</v>
      </c>
      <c r="P240" s="8"/>
      <c r="Q240" s="34"/>
    </row>
    <row r="241" spans="1:17" s="6" customFormat="1" ht="25.5" x14ac:dyDescent="0.2">
      <c r="A241" s="55"/>
      <c r="B241" s="55"/>
      <c r="C241" s="55"/>
      <c r="D241" s="10"/>
      <c r="E241" s="20" t="s">
        <v>652</v>
      </c>
      <c r="G241" s="63" t="s">
        <v>18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14">
        <v>2420774.14</v>
      </c>
      <c r="O241" s="14">
        <f t="shared" si="34"/>
        <v>2420774.14</v>
      </c>
      <c r="P241" s="8"/>
      <c r="Q241" s="34"/>
    </row>
    <row r="242" spans="1:17" s="6" customFormat="1" ht="38.25" x14ac:dyDescent="0.2">
      <c r="A242" s="55"/>
      <c r="B242" s="55"/>
      <c r="C242" s="55"/>
      <c r="D242" s="10"/>
      <c r="E242" s="20" t="s">
        <v>726</v>
      </c>
      <c r="G242" s="63" t="s">
        <v>50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14">
        <v>21287742.109999999</v>
      </c>
      <c r="O242" s="14">
        <f t="shared" si="34"/>
        <v>21287742.109999999</v>
      </c>
      <c r="P242" s="8"/>
      <c r="Q242" s="34"/>
    </row>
    <row r="243" spans="1:17" s="6" customFormat="1" ht="38.25" x14ac:dyDescent="0.2">
      <c r="A243" s="55"/>
      <c r="B243" s="55"/>
      <c r="C243" s="55"/>
      <c r="D243" s="10"/>
      <c r="E243" s="20" t="s">
        <v>772</v>
      </c>
      <c r="G243" s="63" t="s">
        <v>86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14">
        <v>13524162.33</v>
      </c>
      <c r="O243" s="14">
        <f t="shared" si="34"/>
        <v>13524162.33</v>
      </c>
      <c r="P243" s="8"/>
      <c r="Q243" s="34"/>
    </row>
    <row r="244" spans="1:17" s="6" customFormat="1" ht="25.5" x14ac:dyDescent="0.2">
      <c r="A244" s="55"/>
      <c r="B244" s="55"/>
      <c r="C244" s="55"/>
      <c r="D244" s="10"/>
      <c r="E244" s="20" t="s">
        <v>727</v>
      </c>
      <c r="G244" s="63" t="s">
        <v>71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0</v>
      </c>
      <c r="N244" s="14">
        <v>1342083.8700000001</v>
      </c>
      <c r="O244" s="14">
        <f t="shared" si="34"/>
        <v>1342083.8700000001</v>
      </c>
      <c r="P244" s="8"/>
      <c r="Q244" s="34"/>
    </row>
    <row r="245" spans="1:17" s="6" customFormat="1" ht="38.25" x14ac:dyDescent="0.2">
      <c r="A245" s="55"/>
      <c r="B245" s="55"/>
      <c r="C245" s="55"/>
      <c r="D245" s="10"/>
      <c r="E245" s="20" t="s">
        <v>405</v>
      </c>
      <c r="G245" s="63" t="s">
        <v>17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14">
        <v>109604.22</v>
      </c>
      <c r="N245" s="64">
        <v>0</v>
      </c>
      <c r="O245" s="14">
        <f t="shared" si="34"/>
        <v>109604.22</v>
      </c>
      <c r="P245" s="8"/>
      <c r="Q245" s="34"/>
    </row>
    <row r="246" spans="1:17" s="6" customFormat="1" x14ac:dyDescent="0.2">
      <c r="A246" s="44"/>
      <c r="B246" s="44"/>
      <c r="C246" s="45"/>
      <c r="D246" s="46" t="s">
        <v>117</v>
      </c>
      <c r="E246" s="47" t="s">
        <v>130</v>
      </c>
      <c r="F246" s="45"/>
      <c r="G246" s="50"/>
      <c r="H246" s="48">
        <f>SUM(H247:H250)</f>
        <v>0</v>
      </c>
      <c r="I246" s="48">
        <f t="shared" ref="I246:O246" si="35">SUM(I247:I250)</f>
        <v>0</v>
      </c>
      <c r="J246" s="48">
        <f t="shared" si="35"/>
        <v>0</v>
      </c>
      <c r="K246" s="48">
        <f t="shared" si="35"/>
        <v>0</v>
      </c>
      <c r="L246" s="48">
        <f t="shared" si="35"/>
        <v>0</v>
      </c>
      <c r="M246" s="48">
        <f t="shared" si="35"/>
        <v>0</v>
      </c>
      <c r="N246" s="49">
        <f t="shared" si="35"/>
        <v>62788205.900000006</v>
      </c>
      <c r="O246" s="49">
        <f t="shared" si="35"/>
        <v>62788205.900000006</v>
      </c>
      <c r="P246" s="8"/>
      <c r="Q246" s="34"/>
    </row>
    <row r="247" spans="1:17" s="6" customFormat="1" ht="25.5" x14ac:dyDescent="0.2">
      <c r="A247" s="55"/>
      <c r="B247" s="55"/>
      <c r="C247" s="55"/>
      <c r="D247" s="10"/>
      <c r="E247" s="20" t="s">
        <v>728</v>
      </c>
      <c r="G247" s="63" t="s">
        <v>14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14">
        <v>15758283.609999999</v>
      </c>
      <c r="O247" s="14">
        <f>SUM(H247:N247)</f>
        <v>15758283.609999999</v>
      </c>
      <c r="P247" s="8"/>
      <c r="Q247" s="34"/>
    </row>
    <row r="248" spans="1:17" s="6" customFormat="1" ht="25.5" x14ac:dyDescent="0.2">
      <c r="A248" s="55"/>
      <c r="B248" s="55"/>
      <c r="C248" s="55"/>
      <c r="D248" s="10"/>
      <c r="E248" s="20" t="s">
        <v>649</v>
      </c>
      <c r="G248" s="63" t="s">
        <v>36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14">
        <v>6007996.4900000002</v>
      </c>
      <c r="O248" s="14">
        <f>SUM(H248:N248)</f>
        <v>6007996.4900000002</v>
      </c>
      <c r="P248" s="8"/>
      <c r="Q248" s="34"/>
    </row>
    <row r="249" spans="1:17" s="6" customFormat="1" ht="25.5" x14ac:dyDescent="0.2">
      <c r="A249" s="55"/>
      <c r="B249" s="55"/>
      <c r="C249" s="55"/>
      <c r="D249" s="10"/>
      <c r="E249" s="20" t="s">
        <v>655</v>
      </c>
      <c r="G249" s="63" t="s">
        <v>18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14">
        <v>21172320.75</v>
      </c>
      <c r="O249" s="14">
        <f>SUM(H249:N249)</f>
        <v>21172320.75</v>
      </c>
      <c r="P249" s="8"/>
      <c r="Q249" s="34"/>
    </row>
    <row r="250" spans="1:17" s="6" customFormat="1" ht="25.5" x14ac:dyDescent="0.2">
      <c r="A250" s="55"/>
      <c r="B250" s="55"/>
      <c r="C250" s="55"/>
      <c r="D250" s="10"/>
      <c r="E250" s="20" t="s">
        <v>659</v>
      </c>
      <c r="G250" s="63" t="s">
        <v>78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14">
        <v>19849605.050000001</v>
      </c>
      <c r="O250" s="14">
        <f>SUM(H250:N250)</f>
        <v>19849605.050000001</v>
      </c>
      <c r="P250" s="8"/>
      <c r="Q250" s="34"/>
    </row>
    <row r="251" spans="1:17" s="6" customFormat="1" x14ac:dyDescent="0.2">
      <c r="A251" s="44"/>
      <c r="B251" s="44"/>
      <c r="C251" s="45"/>
      <c r="D251" s="46" t="s">
        <v>118</v>
      </c>
      <c r="E251" s="47" t="s">
        <v>131</v>
      </c>
      <c r="F251" s="45"/>
      <c r="G251" s="50"/>
      <c r="H251" s="48">
        <f>SUM(H252:H255)</f>
        <v>0</v>
      </c>
      <c r="I251" s="48">
        <f t="shared" ref="I251:O251" si="36">SUM(I252:I255)</f>
        <v>0</v>
      </c>
      <c r="J251" s="48">
        <f t="shared" si="36"/>
        <v>0</v>
      </c>
      <c r="K251" s="48">
        <f t="shared" si="36"/>
        <v>0</v>
      </c>
      <c r="L251" s="48">
        <f t="shared" si="36"/>
        <v>0</v>
      </c>
      <c r="M251" s="48">
        <f t="shared" si="36"/>
        <v>0</v>
      </c>
      <c r="N251" s="49">
        <f t="shared" si="36"/>
        <v>14049740.109999999</v>
      </c>
      <c r="O251" s="49">
        <f t="shared" si="36"/>
        <v>14049740.109999999</v>
      </c>
      <c r="P251" s="8"/>
      <c r="Q251" s="34"/>
    </row>
    <row r="252" spans="1:17" s="6" customFormat="1" ht="25.5" x14ac:dyDescent="0.2">
      <c r="A252" s="55"/>
      <c r="B252" s="55"/>
      <c r="C252" s="55"/>
      <c r="D252" s="10"/>
      <c r="E252" s="20" t="s">
        <v>669</v>
      </c>
      <c r="G252" s="63" t="s">
        <v>18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14">
        <v>1179413.29</v>
      </c>
      <c r="O252" s="14">
        <f>SUM(H252:N252)</f>
        <v>1179413.29</v>
      </c>
      <c r="P252" s="8"/>
      <c r="Q252" s="34"/>
    </row>
    <row r="253" spans="1:17" s="6" customFormat="1" x14ac:dyDescent="0.2">
      <c r="A253" s="55"/>
      <c r="B253" s="55"/>
      <c r="C253" s="55"/>
      <c r="D253" s="10"/>
      <c r="E253" s="20" t="s">
        <v>663</v>
      </c>
      <c r="G253" s="63" t="s">
        <v>43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14">
        <v>4793376.87</v>
      </c>
      <c r="O253" s="14">
        <f>SUM(H253:N253)</f>
        <v>4793376.87</v>
      </c>
      <c r="P253" s="8"/>
      <c r="Q253" s="34"/>
    </row>
    <row r="254" spans="1:17" s="6" customFormat="1" ht="25.5" x14ac:dyDescent="0.2">
      <c r="A254" s="27"/>
      <c r="B254" s="27"/>
      <c r="C254" s="27"/>
      <c r="D254" s="15"/>
      <c r="E254" s="28" t="s">
        <v>664</v>
      </c>
      <c r="F254" s="16"/>
      <c r="G254" s="29" t="s">
        <v>18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21">
        <v>6229057.4500000002</v>
      </c>
      <c r="O254" s="21">
        <f>SUM(H254:N254)</f>
        <v>6229057.4500000002</v>
      </c>
      <c r="P254" s="8"/>
      <c r="Q254" s="34"/>
    </row>
    <row r="255" spans="1:17" s="6" customFormat="1" ht="27" customHeight="1" x14ac:dyDescent="0.2">
      <c r="A255" s="55"/>
      <c r="B255" s="55"/>
      <c r="C255" s="55"/>
      <c r="D255" s="10"/>
      <c r="E255" s="20" t="s">
        <v>672</v>
      </c>
      <c r="G255" s="63" t="s">
        <v>28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14">
        <v>1847892.5</v>
      </c>
      <c r="O255" s="14">
        <f>SUM(H255:N255)</f>
        <v>1847892.5</v>
      </c>
      <c r="P255" s="8"/>
      <c r="Q255" s="34"/>
    </row>
    <row r="256" spans="1:17" x14ac:dyDescent="0.2">
      <c r="C256" s="55"/>
      <c r="E256" s="20"/>
      <c r="H256" s="7"/>
      <c r="I256" s="7"/>
      <c r="J256" s="7"/>
      <c r="K256" s="7"/>
      <c r="L256" s="7"/>
      <c r="M256" s="7"/>
      <c r="N256" s="7"/>
      <c r="O256" s="14"/>
    </row>
    <row r="257" spans="1:17" s="38" customFormat="1" ht="18" customHeight="1" x14ac:dyDescent="0.2">
      <c r="A257" s="66" t="s">
        <v>230</v>
      </c>
      <c r="B257" s="66"/>
      <c r="C257" s="66"/>
      <c r="D257" s="66"/>
      <c r="E257" s="66"/>
      <c r="F257" s="40"/>
      <c r="G257" s="41"/>
      <c r="H257" s="42">
        <v>0</v>
      </c>
      <c r="I257" s="42">
        <v>0</v>
      </c>
      <c r="J257" s="42">
        <v>0</v>
      </c>
      <c r="K257" s="42">
        <v>0</v>
      </c>
      <c r="L257" s="43">
        <v>861623</v>
      </c>
      <c r="M257" s="42">
        <v>0</v>
      </c>
      <c r="N257" s="42">
        <v>0</v>
      </c>
      <c r="O257" s="43">
        <v>861623</v>
      </c>
      <c r="P257" s="52"/>
      <c r="Q257" s="39"/>
    </row>
    <row r="258" spans="1:17" x14ac:dyDescent="0.2">
      <c r="B258" s="67" t="s">
        <v>125</v>
      </c>
      <c r="C258" s="67"/>
      <c r="D258" s="67"/>
      <c r="E258" s="67"/>
      <c r="H258" s="65">
        <f>SUM(H259)</f>
        <v>0</v>
      </c>
      <c r="I258" s="65">
        <f t="shared" ref="I258:O260" si="37">SUM(I259)</f>
        <v>0</v>
      </c>
      <c r="J258" s="65">
        <f t="shared" si="37"/>
        <v>0</v>
      </c>
      <c r="K258" s="65">
        <f t="shared" si="37"/>
        <v>0</v>
      </c>
      <c r="L258" s="9">
        <f t="shared" si="37"/>
        <v>861623</v>
      </c>
      <c r="M258" s="65">
        <f t="shared" si="37"/>
        <v>0</v>
      </c>
      <c r="N258" s="65">
        <f t="shared" si="37"/>
        <v>0</v>
      </c>
      <c r="O258" s="9">
        <f t="shared" si="37"/>
        <v>861623</v>
      </c>
    </row>
    <row r="259" spans="1:17" x14ac:dyDescent="0.2">
      <c r="C259" s="67" t="s">
        <v>225</v>
      </c>
      <c r="D259" s="67"/>
      <c r="E259" s="67"/>
      <c r="H259" s="65">
        <f>SUM(H260)</f>
        <v>0</v>
      </c>
      <c r="I259" s="65">
        <f t="shared" si="37"/>
        <v>0</v>
      </c>
      <c r="J259" s="65">
        <f t="shared" si="37"/>
        <v>0</v>
      </c>
      <c r="K259" s="65">
        <f t="shared" si="37"/>
        <v>0</v>
      </c>
      <c r="L259" s="9">
        <f t="shared" si="37"/>
        <v>861623</v>
      </c>
      <c r="M259" s="65">
        <f t="shared" si="37"/>
        <v>0</v>
      </c>
      <c r="N259" s="65">
        <f t="shared" si="37"/>
        <v>0</v>
      </c>
      <c r="O259" s="9">
        <f t="shared" si="37"/>
        <v>861623</v>
      </c>
    </row>
    <row r="260" spans="1:17" s="6" customFormat="1" ht="25.5" x14ac:dyDescent="0.2">
      <c r="A260" s="44"/>
      <c r="B260" s="44"/>
      <c r="C260" s="45"/>
      <c r="D260" s="46" t="s">
        <v>251</v>
      </c>
      <c r="E260" s="47" t="s">
        <v>252</v>
      </c>
      <c r="F260" s="45"/>
      <c r="G260" s="50"/>
      <c r="H260" s="48">
        <f>SUM(H261)</f>
        <v>0</v>
      </c>
      <c r="I260" s="48">
        <f t="shared" si="37"/>
        <v>0</v>
      </c>
      <c r="J260" s="48">
        <f t="shared" si="37"/>
        <v>0</v>
      </c>
      <c r="K260" s="48">
        <f t="shared" si="37"/>
        <v>0</v>
      </c>
      <c r="L260" s="49">
        <f t="shared" si="37"/>
        <v>861623</v>
      </c>
      <c r="M260" s="48">
        <f t="shared" si="37"/>
        <v>0</v>
      </c>
      <c r="N260" s="48">
        <f t="shared" si="37"/>
        <v>0</v>
      </c>
      <c r="O260" s="49">
        <f t="shared" si="37"/>
        <v>861623</v>
      </c>
      <c r="P260" s="8"/>
      <c r="Q260" s="34"/>
    </row>
    <row r="261" spans="1:17" ht="25.5" x14ac:dyDescent="0.2">
      <c r="C261" s="55"/>
      <c r="E261" s="20" t="s">
        <v>729</v>
      </c>
      <c r="G261" s="7" t="s">
        <v>14</v>
      </c>
      <c r="H261" s="64">
        <v>0</v>
      </c>
      <c r="I261" s="64">
        <v>0</v>
      </c>
      <c r="J261" s="64">
        <v>0</v>
      </c>
      <c r="K261" s="64">
        <v>0</v>
      </c>
      <c r="L261" s="14">
        <v>861623</v>
      </c>
      <c r="M261" s="64">
        <v>0</v>
      </c>
      <c r="N261" s="64">
        <v>0</v>
      </c>
      <c r="O261" s="14">
        <f>SUM(H261:N261)</f>
        <v>861623</v>
      </c>
    </row>
    <row r="262" spans="1:17" x14ac:dyDescent="0.2">
      <c r="C262" s="55"/>
      <c r="E262" s="20"/>
      <c r="H262" s="7"/>
      <c r="I262" s="7"/>
      <c r="J262" s="7"/>
      <c r="K262" s="7"/>
      <c r="L262" s="7"/>
      <c r="M262" s="7"/>
      <c r="N262" s="7"/>
      <c r="O262" s="14"/>
    </row>
    <row r="263" spans="1:17" s="6" customFormat="1" ht="27" customHeight="1" x14ac:dyDescent="0.2">
      <c r="A263" s="81" t="s">
        <v>227</v>
      </c>
      <c r="B263" s="81"/>
      <c r="C263" s="81"/>
      <c r="D263" s="81"/>
      <c r="E263" s="81"/>
      <c r="F263" s="59"/>
      <c r="G263" s="60"/>
      <c r="H263" s="62">
        <v>0</v>
      </c>
      <c r="I263" s="62">
        <v>0</v>
      </c>
      <c r="J263" s="62">
        <v>0</v>
      </c>
      <c r="K263" s="62">
        <v>0</v>
      </c>
      <c r="L263" s="61">
        <v>30339508</v>
      </c>
      <c r="M263" s="62">
        <v>0</v>
      </c>
      <c r="N263" s="62">
        <v>0</v>
      </c>
      <c r="O263" s="61">
        <v>30339508</v>
      </c>
      <c r="P263" s="8"/>
      <c r="Q263" s="34"/>
    </row>
    <row r="264" spans="1:17" x14ac:dyDescent="0.2">
      <c r="B264" s="67" t="s">
        <v>125</v>
      </c>
      <c r="C264" s="67"/>
      <c r="D264" s="67"/>
      <c r="E264" s="67"/>
      <c r="H264" s="65">
        <f>SUM(H265)</f>
        <v>0</v>
      </c>
      <c r="I264" s="65">
        <f t="shared" ref="I264:O265" si="38">SUM(I265)</f>
        <v>0</v>
      </c>
      <c r="J264" s="65">
        <f t="shared" si="38"/>
        <v>0</v>
      </c>
      <c r="K264" s="65">
        <f t="shared" si="38"/>
        <v>0</v>
      </c>
      <c r="L264" s="9">
        <f t="shared" si="38"/>
        <v>30339507.799999997</v>
      </c>
      <c r="M264" s="65">
        <f t="shared" si="38"/>
        <v>0</v>
      </c>
      <c r="N264" s="65">
        <f t="shared" si="38"/>
        <v>0</v>
      </c>
      <c r="O264" s="9">
        <f t="shared" si="38"/>
        <v>30339507.799999997</v>
      </c>
    </row>
    <row r="265" spans="1:17" x14ac:dyDescent="0.2">
      <c r="C265" s="67" t="s">
        <v>226</v>
      </c>
      <c r="D265" s="67"/>
      <c r="E265" s="67"/>
      <c r="H265" s="65">
        <f>SUM(H266)</f>
        <v>0</v>
      </c>
      <c r="I265" s="65">
        <f t="shared" si="38"/>
        <v>0</v>
      </c>
      <c r="J265" s="65">
        <f t="shared" si="38"/>
        <v>0</v>
      </c>
      <c r="K265" s="65">
        <f t="shared" si="38"/>
        <v>0</v>
      </c>
      <c r="L265" s="9">
        <f t="shared" si="38"/>
        <v>30339507.799999997</v>
      </c>
      <c r="M265" s="65">
        <f t="shared" si="38"/>
        <v>0</v>
      </c>
      <c r="N265" s="65">
        <f t="shared" si="38"/>
        <v>0</v>
      </c>
      <c r="O265" s="9">
        <f t="shared" si="38"/>
        <v>30339507.799999997</v>
      </c>
    </row>
    <row r="266" spans="1:17" s="6" customFormat="1" x14ac:dyDescent="0.2">
      <c r="A266" s="44"/>
      <c r="B266" s="44"/>
      <c r="C266" s="45"/>
      <c r="D266" s="46" t="s">
        <v>267</v>
      </c>
      <c r="E266" s="47" t="s">
        <v>268</v>
      </c>
      <c r="F266" s="45"/>
      <c r="G266" s="50"/>
      <c r="H266" s="48">
        <f t="shared" ref="H266:K266" si="39">SUM(H267:H270)</f>
        <v>0</v>
      </c>
      <c r="I266" s="48">
        <f t="shared" si="39"/>
        <v>0</v>
      </c>
      <c r="J266" s="48">
        <f t="shared" si="39"/>
        <v>0</v>
      </c>
      <c r="K266" s="48">
        <f t="shared" si="39"/>
        <v>0</v>
      </c>
      <c r="L266" s="49">
        <f>SUM(L267:L270)</f>
        <v>30339507.799999997</v>
      </c>
      <c r="M266" s="48">
        <f t="shared" ref="M266:O266" si="40">SUM(M267:M270)</f>
        <v>0</v>
      </c>
      <c r="N266" s="48">
        <f t="shared" si="40"/>
        <v>0</v>
      </c>
      <c r="O266" s="49">
        <f t="shared" si="40"/>
        <v>30339507.799999997</v>
      </c>
      <c r="P266" s="8"/>
      <c r="Q266" s="34"/>
    </row>
    <row r="267" spans="1:17" ht="25.5" x14ac:dyDescent="0.2">
      <c r="C267" s="55"/>
      <c r="E267" s="20" t="s">
        <v>270</v>
      </c>
      <c r="G267" s="7" t="s">
        <v>42</v>
      </c>
      <c r="H267" s="64">
        <v>0</v>
      </c>
      <c r="I267" s="64">
        <v>0</v>
      </c>
      <c r="J267" s="64">
        <v>0</v>
      </c>
      <c r="K267" s="64">
        <v>0</v>
      </c>
      <c r="L267" s="14">
        <v>20224203.809999999</v>
      </c>
      <c r="M267" s="64">
        <v>0</v>
      </c>
      <c r="N267" s="64">
        <v>0</v>
      </c>
      <c r="O267" s="14">
        <f>SUM(H267:N267)</f>
        <v>20224203.809999999</v>
      </c>
    </row>
    <row r="268" spans="1:17" ht="38.25" x14ac:dyDescent="0.2">
      <c r="C268" s="55"/>
      <c r="E268" s="20" t="s">
        <v>269</v>
      </c>
      <c r="G268" s="7" t="s">
        <v>42</v>
      </c>
      <c r="H268" s="64">
        <v>0</v>
      </c>
      <c r="I268" s="64">
        <v>0</v>
      </c>
      <c r="J268" s="64">
        <v>0</v>
      </c>
      <c r="K268" s="64">
        <v>0</v>
      </c>
      <c r="L268" s="14">
        <v>3429215.34</v>
      </c>
      <c r="M268" s="64">
        <v>0</v>
      </c>
      <c r="N268" s="64">
        <v>0</v>
      </c>
      <c r="O268" s="14">
        <f>SUM(H268:N268)</f>
        <v>3429215.34</v>
      </c>
    </row>
    <row r="269" spans="1:17" ht="25.5" x14ac:dyDescent="0.2">
      <c r="C269" s="55"/>
      <c r="E269" s="20" t="s">
        <v>272</v>
      </c>
      <c r="G269" s="7" t="s">
        <v>15</v>
      </c>
      <c r="H269" s="64">
        <v>0</v>
      </c>
      <c r="I269" s="64">
        <v>0</v>
      </c>
      <c r="J269" s="64">
        <v>0</v>
      </c>
      <c r="K269" s="64">
        <v>0</v>
      </c>
      <c r="L269" s="14">
        <v>3561088.65</v>
      </c>
      <c r="M269" s="64">
        <v>0</v>
      </c>
      <c r="N269" s="64">
        <v>0</v>
      </c>
      <c r="O269" s="14">
        <f t="shared" ref="O269:O270" si="41">SUM(H269:N269)</f>
        <v>3561088.65</v>
      </c>
    </row>
    <row r="270" spans="1:17" ht="25.5" x14ac:dyDescent="0.2">
      <c r="C270" s="55"/>
      <c r="E270" s="20" t="s">
        <v>271</v>
      </c>
      <c r="G270" s="7" t="s">
        <v>15</v>
      </c>
      <c r="H270" s="64">
        <v>0</v>
      </c>
      <c r="I270" s="64">
        <v>0</v>
      </c>
      <c r="J270" s="64">
        <v>0</v>
      </c>
      <c r="K270" s="64">
        <v>0</v>
      </c>
      <c r="L270" s="14">
        <v>3125000</v>
      </c>
      <c r="M270" s="64">
        <v>0</v>
      </c>
      <c r="N270" s="64">
        <v>0</v>
      </c>
      <c r="O270" s="14">
        <f t="shared" si="41"/>
        <v>3125000</v>
      </c>
    </row>
    <row r="271" spans="1:17" x14ac:dyDescent="0.2">
      <c r="C271" s="55"/>
      <c r="E271" s="20"/>
      <c r="H271" s="7"/>
      <c r="I271" s="7"/>
      <c r="J271" s="7"/>
      <c r="K271" s="7"/>
      <c r="L271" s="7"/>
      <c r="M271" s="7"/>
      <c r="N271" s="7"/>
      <c r="O271" s="14"/>
    </row>
    <row r="272" spans="1:17" s="38" customFormat="1" ht="18" customHeight="1" x14ac:dyDescent="0.2">
      <c r="A272" s="66" t="s">
        <v>124</v>
      </c>
      <c r="B272" s="66"/>
      <c r="C272" s="66"/>
      <c r="D272" s="66"/>
      <c r="E272" s="66"/>
      <c r="F272" s="40"/>
      <c r="G272" s="41"/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3">
        <v>2698088</v>
      </c>
      <c r="O272" s="43">
        <v>2698088</v>
      </c>
      <c r="P272" s="52"/>
      <c r="Q272" s="39"/>
    </row>
    <row r="273" spans="1:17" x14ac:dyDescent="0.2">
      <c r="B273" s="67" t="s">
        <v>125</v>
      </c>
      <c r="C273" s="67"/>
      <c r="D273" s="67"/>
      <c r="E273" s="67"/>
      <c r="H273" s="65">
        <f t="shared" ref="H273:O275" si="42">SUM(H274)</f>
        <v>0</v>
      </c>
      <c r="I273" s="65">
        <f t="shared" si="42"/>
        <v>0</v>
      </c>
      <c r="J273" s="65">
        <f t="shared" si="42"/>
        <v>0</v>
      </c>
      <c r="K273" s="65">
        <f t="shared" si="42"/>
        <v>0</v>
      </c>
      <c r="L273" s="65">
        <f t="shared" si="42"/>
        <v>0</v>
      </c>
      <c r="M273" s="65">
        <f t="shared" si="42"/>
        <v>0</v>
      </c>
      <c r="N273" s="9">
        <f t="shared" si="42"/>
        <v>2698088</v>
      </c>
      <c r="O273" s="9">
        <f t="shared" si="42"/>
        <v>2698088</v>
      </c>
    </row>
    <row r="274" spans="1:17" x14ac:dyDescent="0.2">
      <c r="C274" s="67" t="s">
        <v>25</v>
      </c>
      <c r="D274" s="67"/>
      <c r="E274" s="67"/>
      <c r="H274" s="65">
        <f t="shared" si="42"/>
        <v>0</v>
      </c>
      <c r="I274" s="65">
        <f t="shared" si="42"/>
        <v>0</v>
      </c>
      <c r="J274" s="65">
        <f t="shared" si="42"/>
        <v>0</v>
      </c>
      <c r="K274" s="65">
        <f t="shared" si="42"/>
        <v>0</v>
      </c>
      <c r="L274" s="65">
        <f t="shared" si="42"/>
        <v>0</v>
      </c>
      <c r="M274" s="65">
        <f t="shared" si="42"/>
        <v>0</v>
      </c>
      <c r="N274" s="9">
        <f t="shared" si="42"/>
        <v>2698088</v>
      </c>
      <c r="O274" s="9">
        <f t="shared" si="42"/>
        <v>2698088</v>
      </c>
    </row>
    <row r="275" spans="1:17" s="6" customFormat="1" x14ac:dyDescent="0.2">
      <c r="A275" s="44"/>
      <c r="B275" s="44"/>
      <c r="C275" s="45"/>
      <c r="D275" s="46" t="s">
        <v>119</v>
      </c>
      <c r="E275" s="47" t="s">
        <v>132</v>
      </c>
      <c r="F275" s="45"/>
      <c r="G275" s="50"/>
      <c r="H275" s="49">
        <f t="shared" si="42"/>
        <v>0</v>
      </c>
      <c r="I275" s="49">
        <f t="shared" si="42"/>
        <v>0</v>
      </c>
      <c r="J275" s="49">
        <f t="shared" si="42"/>
        <v>0</v>
      </c>
      <c r="K275" s="49">
        <f t="shared" si="42"/>
        <v>0</v>
      </c>
      <c r="L275" s="49">
        <f t="shared" si="42"/>
        <v>0</v>
      </c>
      <c r="M275" s="49">
        <f t="shared" si="42"/>
        <v>0</v>
      </c>
      <c r="N275" s="49">
        <f t="shared" si="42"/>
        <v>2698088</v>
      </c>
      <c r="O275" s="49">
        <f t="shared" si="42"/>
        <v>2698088</v>
      </c>
      <c r="P275" s="8"/>
      <c r="Q275" s="34"/>
    </row>
    <row r="276" spans="1:17" x14ac:dyDescent="0.2">
      <c r="C276" s="55"/>
      <c r="E276" s="20" t="s">
        <v>133</v>
      </c>
      <c r="G276" s="7" t="s">
        <v>14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14">
        <v>2698088</v>
      </c>
      <c r="O276" s="14">
        <f>SUM(H276:N276)</f>
        <v>2698088</v>
      </c>
    </row>
    <row r="277" spans="1:17" x14ac:dyDescent="0.2">
      <c r="C277" s="55"/>
      <c r="E277" s="20"/>
      <c r="H277" s="14"/>
      <c r="I277" s="14"/>
      <c r="J277" s="14"/>
      <c r="K277" s="14"/>
      <c r="L277" s="14"/>
      <c r="M277" s="14"/>
      <c r="N277" s="14"/>
      <c r="O277" s="14"/>
    </row>
    <row r="278" spans="1:17" s="38" customFormat="1" ht="18" customHeight="1" x14ac:dyDescent="0.2">
      <c r="A278" s="66" t="s">
        <v>228</v>
      </c>
      <c r="B278" s="66"/>
      <c r="C278" s="66"/>
      <c r="D278" s="66"/>
      <c r="E278" s="66"/>
      <c r="F278" s="40"/>
      <c r="G278" s="41"/>
      <c r="H278" s="42">
        <v>0</v>
      </c>
      <c r="I278" s="42">
        <v>0</v>
      </c>
      <c r="J278" s="42">
        <v>0</v>
      </c>
      <c r="K278" s="42">
        <v>0</v>
      </c>
      <c r="L278" s="43">
        <v>2356546</v>
      </c>
      <c r="M278" s="42">
        <v>0</v>
      </c>
      <c r="N278" s="42">
        <v>0</v>
      </c>
      <c r="O278" s="43">
        <v>2356546</v>
      </c>
      <c r="P278" s="52"/>
      <c r="Q278" s="39"/>
    </row>
    <row r="279" spans="1:17" x14ac:dyDescent="0.2">
      <c r="B279" s="67" t="s">
        <v>125</v>
      </c>
      <c r="C279" s="67"/>
      <c r="D279" s="67"/>
      <c r="E279" s="67"/>
      <c r="H279" s="65">
        <f t="shared" ref="H279:O280" si="43">SUM(H280)</f>
        <v>0</v>
      </c>
      <c r="I279" s="65">
        <f t="shared" si="43"/>
        <v>0</v>
      </c>
      <c r="J279" s="65">
        <f t="shared" si="43"/>
        <v>0</v>
      </c>
      <c r="K279" s="65">
        <f t="shared" si="43"/>
        <v>0</v>
      </c>
      <c r="L279" s="9">
        <f t="shared" si="43"/>
        <v>2356546</v>
      </c>
      <c r="M279" s="65">
        <f t="shared" si="43"/>
        <v>0</v>
      </c>
      <c r="N279" s="65">
        <f t="shared" si="43"/>
        <v>0</v>
      </c>
      <c r="O279" s="9">
        <f t="shared" si="43"/>
        <v>2356546</v>
      </c>
    </row>
    <row r="280" spans="1:17" x14ac:dyDescent="0.2">
      <c r="C280" s="67" t="s">
        <v>224</v>
      </c>
      <c r="D280" s="67"/>
      <c r="E280" s="67"/>
      <c r="H280" s="65">
        <f t="shared" si="43"/>
        <v>0</v>
      </c>
      <c r="I280" s="65">
        <f t="shared" si="43"/>
        <v>0</v>
      </c>
      <c r="J280" s="65">
        <f t="shared" si="43"/>
        <v>0</v>
      </c>
      <c r="K280" s="65">
        <f t="shared" si="43"/>
        <v>0</v>
      </c>
      <c r="L280" s="9">
        <f t="shared" si="43"/>
        <v>2356546</v>
      </c>
      <c r="M280" s="65">
        <f t="shared" si="43"/>
        <v>0</v>
      </c>
      <c r="N280" s="65">
        <f t="shared" si="43"/>
        <v>0</v>
      </c>
      <c r="O280" s="9">
        <f t="shared" si="43"/>
        <v>2356546</v>
      </c>
    </row>
    <row r="281" spans="1:17" s="6" customFormat="1" x14ac:dyDescent="0.2">
      <c r="A281" s="44"/>
      <c r="B281" s="44"/>
      <c r="C281" s="45"/>
      <c r="D281" s="46" t="s">
        <v>247</v>
      </c>
      <c r="E281" s="47" t="s">
        <v>248</v>
      </c>
      <c r="F281" s="45"/>
      <c r="G281" s="50"/>
      <c r="H281" s="48">
        <f t="shared" ref="H281:K281" si="44">SUM(H282:H284)</f>
        <v>0</v>
      </c>
      <c r="I281" s="48">
        <f t="shared" si="44"/>
        <v>0</v>
      </c>
      <c r="J281" s="48">
        <f t="shared" si="44"/>
        <v>0</v>
      </c>
      <c r="K281" s="48">
        <f t="shared" si="44"/>
        <v>0</v>
      </c>
      <c r="L281" s="49">
        <f>SUM(L282:L284)</f>
        <v>2356546</v>
      </c>
      <c r="M281" s="48">
        <f t="shared" ref="M281:O281" si="45">SUM(M282:M284)</f>
        <v>0</v>
      </c>
      <c r="N281" s="48">
        <f t="shared" si="45"/>
        <v>0</v>
      </c>
      <c r="O281" s="49">
        <f t="shared" si="45"/>
        <v>2356546</v>
      </c>
      <c r="P281" s="8"/>
      <c r="Q281" s="34"/>
    </row>
    <row r="282" spans="1:17" x14ac:dyDescent="0.2">
      <c r="C282" s="55"/>
      <c r="E282" s="20" t="s">
        <v>273</v>
      </c>
      <c r="G282" s="7" t="s">
        <v>12</v>
      </c>
      <c r="H282" s="22">
        <v>0</v>
      </c>
      <c r="I282" s="22">
        <v>0</v>
      </c>
      <c r="J282" s="22">
        <v>0</v>
      </c>
      <c r="K282" s="22">
        <v>0</v>
      </c>
      <c r="L282" s="14">
        <v>694557</v>
      </c>
      <c r="M282" s="22">
        <v>0</v>
      </c>
      <c r="N282" s="22">
        <v>0</v>
      </c>
      <c r="O282" s="14">
        <f t="shared" ref="O282:O284" si="46">SUM(H282:N282)</f>
        <v>694557</v>
      </c>
    </row>
    <row r="283" spans="1:17" ht="25.5" x14ac:dyDescent="0.2">
      <c r="C283" s="55"/>
      <c r="E283" s="20" t="s">
        <v>274</v>
      </c>
      <c r="G283" s="7" t="s">
        <v>12</v>
      </c>
      <c r="H283" s="22">
        <v>0</v>
      </c>
      <c r="I283" s="22">
        <v>0</v>
      </c>
      <c r="J283" s="22">
        <v>0</v>
      </c>
      <c r="K283" s="22">
        <v>0</v>
      </c>
      <c r="L283" s="14">
        <v>1011989</v>
      </c>
      <c r="M283" s="22">
        <v>0</v>
      </c>
      <c r="N283" s="22">
        <v>0</v>
      </c>
      <c r="O283" s="14">
        <f t="shared" si="46"/>
        <v>1011989</v>
      </c>
    </row>
    <row r="284" spans="1:17" x14ac:dyDescent="0.2">
      <c r="C284" s="55"/>
      <c r="E284" s="20" t="s">
        <v>275</v>
      </c>
      <c r="G284" s="7" t="s">
        <v>12</v>
      </c>
      <c r="H284" s="22">
        <v>0</v>
      </c>
      <c r="I284" s="22">
        <v>0</v>
      </c>
      <c r="J284" s="22">
        <v>0</v>
      </c>
      <c r="K284" s="22">
        <v>0</v>
      </c>
      <c r="L284" s="14">
        <v>650000</v>
      </c>
      <c r="M284" s="22">
        <v>0</v>
      </c>
      <c r="N284" s="22">
        <v>0</v>
      </c>
      <c r="O284" s="14">
        <f t="shared" si="46"/>
        <v>650000</v>
      </c>
    </row>
    <row r="285" spans="1:17" x14ac:dyDescent="0.2">
      <c r="C285" s="55"/>
      <c r="E285" s="20"/>
      <c r="H285" s="14"/>
      <c r="I285" s="14"/>
      <c r="J285" s="14"/>
      <c r="K285" s="14"/>
      <c r="L285" s="14"/>
      <c r="M285" s="14"/>
      <c r="N285" s="14"/>
      <c r="O285" s="14"/>
    </row>
    <row r="286" spans="1:17" s="38" customFormat="1" ht="18" customHeight="1" x14ac:dyDescent="0.2">
      <c r="A286" s="66" t="s">
        <v>229</v>
      </c>
      <c r="B286" s="66"/>
      <c r="C286" s="66"/>
      <c r="D286" s="66"/>
      <c r="E286" s="66"/>
      <c r="F286" s="40"/>
      <c r="G286" s="41"/>
      <c r="H286" s="42">
        <v>0</v>
      </c>
      <c r="I286" s="42">
        <v>0</v>
      </c>
      <c r="J286" s="42">
        <v>0</v>
      </c>
      <c r="K286" s="42">
        <v>0</v>
      </c>
      <c r="L286" s="43">
        <v>3732089</v>
      </c>
      <c r="M286" s="42">
        <v>0</v>
      </c>
      <c r="N286" s="43">
        <v>76267911</v>
      </c>
      <c r="O286" s="43">
        <v>80000000</v>
      </c>
      <c r="P286" s="52"/>
      <c r="Q286" s="39"/>
    </row>
    <row r="287" spans="1:17" x14ac:dyDescent="0.2">
      <c r="B287" s="67" t="s">
        <v>82</v>
      </c>
      <c r="C287" s="67"/>
      <c r="D287" s="67"/>
      <c r="E287" s="67"/>
      <c r="H287" s="65">
        <f t="shared" ref="H287:O288" si="47">SUM(H288)</f>
        <v>0</v>
      </c>
      <c r="I287" s="65">
        <f t="shared" si="47"/>
        <v>0</v>
      </c>
      <c r="J287" s="65">
        <f t="shared" si="47"/>
        <v>0</v>
      </c>
      <c r="K287" s="65">
        <f t="shared" si="47"/>
        <v>0</v>
      </c>
      <c r="L287" s="65">
        <f t="shared" si="47"/>
        <v>0</v>
      </c>
      <c r="M287" s="65">
        <f t="shared" si="47"/>
        <v>0</v>
      </c>
      <c r="N287" s="9">
        <f t="shared" si="47"/>
        <v>10860071</v>
      </c>
      <c r="O287" s="9">
        <f t="shared" si="47"/>
        <v>10860071</v>
      </c>
    </row>
    <row r="288" spans="1:17" x14ac:dyDescent="0.2">
      <c r="C288" s="67" t="s">
        <v>126</v>
      </c>
      <c r="D288" s="67"/>
      <c r="E288" s="67"/>
      <c r="H288" s="65">
        <f t="shared" si="47"/>
        <v>0</v>
      </c>
      <c r="I288" s="65">
        <f t="shared" si="47"/>
        <v>0</v>
      </c>
      <c r="J288" s="65">
        <f t="shared" si="47"/>
        <v>0</v>
      </c>
      <c r="K288" s="65">
        <f t="shared" si="47"/>
        <v>0</v>
      </c>
      <c r="L288" s="65">
        <f t="shared" si="47"/>
        <v>0</v>
      </c>
      <c r="M288" s="65">
        <f t="shared" si="47"/>
        <v>0</v>
      </c>
      <c r="N288" s="9">
        <f t="shared" si="47"/>
        <v>10860071</v>
      </c>
      <c r="O288" s="9">
        <f t="shared" si="47"/>
        <v>10860071</v>
      </c>
    </row>
    <row r="289" spans="1:17" s="6" customFormat="1" ht="25.5" x14ac:dyDescent="0.2">
      <c r="A289" s="44"/>
      <c r="B289" s="44"/>
      <c r="C289" s="45"/>
      <c r="D289" s="46" t="s">
        <v>276</v>
      </c>
      <c r="E289" s="47" t="s">
        <v>277</v>
      </c>
      <c r="F289" s="45"/>
      <c r="G289" s="50"/>
      <c r="H289" s="48">
        <f t="shared" ref="H289:M289" si="48">SUM(H290:H292)</f>
        <v>0</v>
      </c>
      <c r="I289" s="48">
        <f t="shared" si="48"/>
        <v>0</v>
      </c>
      <c r="J289" s="48">
        <f t="shared" si="48"/>
        <v>0</v>
      </c>
      <c r="K289" s="48">
        <f t="shared" si="48"/>
        <v>0</v>
      </c>
      <c r="L289" s="48">
        <f t="shared" si="48"/>
        <v>0</v>
      </c>
      <c r="M289" s="48">
        <f t="shared" si="48"/>
        <v>0</v>
      </c>
      <c r="N289" s="49">
        <f>SUM(N290:N292)</f>
        <v>10860071</v>
      </c>
      <c r="O289" s="49">
        <f>SUM(O290:O292)</f>
        <v>10860071</v>
      </c>
      <c r="P289" s="8"/>
      <c r="Q289" s="34"/>
    </row>
    <row r="290" spans="1:17" ht="25.5" x14ac:dyDescent="0.2">
      <c r="C290" s="55"/>
      <c r="E290" s="20" t="s">
        <v>280</v>
      </c>
      <c r="G290" s="7" t="s">
        <v>19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14">
        <v>5382889</v>
      </c>
      <c r="O290" s="14">
        <f t="shared" ref="O290:O292" si="49">SUM(H290:N290)</f>
        <v>5382889</v>
      </c>
    </row>
    <row r="291" spans="1:17" ht="25.5" x14ac:dyDescent="0.2">
      <c r="C291" s="55"/>
      <c r="E291" s="20" t="s">
        <v>278</v>
      </c>
      <c r="G291" s="7" t="s">
        <v>12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14">
        <v>1477182</v>
      </c>
      <c r="O291" s="14">
        <f t="shared" si="49"/>
        <v>1477182</v>
      </c>
    </row>
    <row r="292" spans="1:17" ht="25.5" x14ac:dyDescent="0.2">
      <c r="C292" s="55"/>
      <c r="E292" s="20" t="s">
        <v>279</v>
      </c>
      <c r="G292" s="7" t="s">
        <v>12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14">
        <v>4000000</v>
      </c>
      <c r="O292" s="14">
        <f t="shared" si="49"/>
        <v>4000000</v>
      </c>
    </row>
    <row r="293" spans="1:17" x14ac:dyDescent="0.2">
      <c r="B293" s="67" t="s">
        <v>125</v>
      </c>
      <c r="C293" s="67"/>
      <c r="D293" s="67"/>
      <c r="E293" s="67"/>
      <c r="H293" s="65">
        <f>SUM(H294)</f>
        <v>0</v>
      </c>
      <c r="I293" s="65">
        <f t="shared" ref="I293:O293" si="50">SUM(I294)</f>
        <v>0</v>
      </c>
      <c r="J293" s="65">
        <f t="shared" si="50"/>
        <v>0</v>
      </c>
      <c r="K293" s="65">
        <f t="shared" si="50"/>
        <v>0</v>
      </c>
      <c r="L293" s="9">
        <f t="shared" si="50"/>
        <v>3732088.85</v>
      </c>
      <c r="M293" s="65">
        <f t="shared" si="50"/>
        <v>0</v>
      </c>
      <c r="N293" s="9">
        <f t="shared" si="50"/>
        <v>65407840.359999999</v>
      </c>
      <c r="O293" s="9">
        <f t="shared" si="50"/>
        <v>69139929.209999993</v>
      </c>
    </row>
    <row r="294" spans="1:17" x14ac:dyDescent="0.2">
      <c r="C294" s="67" t="s">
        <v>25</v>
      </c>
      <c r="D294" s="67"/>
      <c r="E294" s="67"/>
      <c r="H294" s="65">
        <f>SUM(H295,H324)</f>
        <v>0</v>
      </c>
      <c r="I294" s="65">
        <f t="shared" ref="I294:O294" si="51">SUM(I295,I324)</f>
        <v>0</v>
      </c>
      <c r="J294" s="65">
        <f t="shared" si="51"/>
        <v>0</v>
      </c>
      <c r="K294" s="65">
        <f t="shared" si="51"/>
        <v>0</v>
      </c>
      <c r="L294" s="9">
        <f t="shared" si="51"/>
        <v>3732088.85</v>
      </c>
      <c r="M294" s="65">
        <f t="shared" si="51"/>
        <v>0</v>
      </c>
      <c r="N294" s="9">
        <f t="shared" si="51"/>
        <v>65407840.359999999</v>
      </c>
      <c r="O294" s="9">
        <f t="shared" si="51"/>
        <v>69139929.209999993</v>
      </c>
    </row>
    <row r="295" spans="1:17" s="6" customFormat="1" ht="25.5" x14ac:dyDescent="0.2">
      <c r="A295" s="44"/>
      <c r="B295" s="44"/>
      <c r="C295" s="45"/>
      <c r="D295" s="46" t="s">
        <v>281</v>
      </c>
      <c r="E295" s="47" t="s">
        <v>773</v>
      </c>
      <c r="F295" s="45"/>
      <c r="G295" s="50"/>
      <c r="H295" s="48">
        <f t="shared" ref="H295:M295" si="52">SUM(H296:H323)</f>
        <v>0</v>
      </c>
      <c r="I295" s="48">
        <f t="shared" si="52"/>
        <v>0</v>
      </c>
      <c r="J295" s="48">
        <f t="shared" si="52"/>
        <v>0</v>
      </c>
      <c r="K295" s="48">
        <f t="shared" si="52"/>
        <v>0</v>
      </c>
      <c r="L295" s="48">
        <f t="shared" si="52"/>
        <v>0</v>
      </c>
      <c r="M295" s="48">
        <f t="shared" si="52"/>
        <v>0</v>
      </c>
      <c r="N295" s="49">
        <f>SUM(N296:N323)</f>
        <v>65407840.359999999</v>
      </c>
      <c r="O295" s="49">
        <f>SUM(O296:O323)</f>
        <v>65407840.359999999</v>
      </c>
      <c r="P295" s="8"/>
      <c r="Q295" s="34"/>
    </row>
    <row r="296" spans="1:17" ht="25.5" customHeight="1" x14ac:dyDescent="0.2">
      <c r="C296" s="55"/>
      <c r="E296" s="20" t="s">
        <v>282</v>
      </c>
      <c r="G296" s="7" t="s">
        <v>283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14">
        <v>422657.86</v>
      </c>
      <c r="O296" s="14">
        <f t="shared" ref="O296:O326" si="53">SUM(H296:N296)</f>
        <v>422657.86</v>
      </c>
    </row>
    <row r="297" spans="1:17" ht="25.5" x14ac:dyDescent="0.2">
      <c r="C297" s="55"/>
      <c r="E297" s="20" t="s">
        <v>284</v>
      </c>
      <c r="G297" s="7" t="s">
        <v>14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14">
        <v>141485.59</v>
      </c>
      <c r="O297" s="14">
        <f t="shared" si="53"/>
        <v>141485.59</v>
      </c>
    </row>
    <row r="298" spans="1:17" ht="25.5" x14ac:dyDescent="0.2">
      <c r="C298" s="55"/>
      <c r="E298" s="20" t="s">
        <v>285</v>
      </c>
      <c r="G298" s="7" t="s">
        <v>34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14">
        <v>800000</v>
      </c>
      <c r="O298" s="14">
        <f t="shared" si="53"/>
        <v>800000</v>
      </c>
    </row>
    <row r="299" spans="1:17" ht="25.5" x14ac:dyDescent="0.2">
      <c r="C299" s="55"/>
      <c r="E299" s="20" t="s">
        <v>286</v>
      </c>
      <c r="G299" s="7" t="s">
        <v>86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14">
        <v>1382993.9</v>
      </c>
      <c r="O299" s="14">
        <f t="shared" si="53"/>
        <v>1382993.9</v>
      </c>
    </row>
    <row r="300" spans="1:17" ht="25.5" x14ac:dyDescent="0.2">
      <c r="C300" s="55"/>
      <c r="E300" s="20" t="s">
        <v>287</v>
      </c>
      <c r="G300" s="7" t="s">
        <v>36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14">
        <v>1967362.87</v>
      </c>
      <c r="O300" s="14">
        <f t="shared" si="53"/>
        <v>1967362.87</v>
      </c>
    </row>
    <row r="301" spans="1:17" ht="25.5" x14ac:dyDescent="0.2">
      <c r="C301" s="55"/>
      <c r="E301" s="20" t="s">
        <v>288</v>
      </c>
      <c r="G301" s="7" t="s">
        <v>36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14">
        <v>2353042.6800000002</v>
      </c>
      <c r="O301" s="14">
        <f t="shared" si="53"/>
        <v>2353042.6800000002</v>
      </c>
    </row>
    <row r="302" spans="1:17" ht="25.5" x14ac:dyDescent="0.2">
      <c r="C302" s="55"/>
      <c r="E302" s="20" t="s">
        <v>289</v>
      </c>
      <c r="G302" s="7" t="s">
        <v>55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14">
        <v>1627046.69</v>
      </c>
      <c r="O302" s="14">
        <f t="shared" si="53"/>
        <v>1627046.69</v>
      </c>
    </row>
    <row r="303" spans="1:17" ht="25.5" x14ac:dyDescent="0.2">
      <c r="C303" s="55"/>
      <c r="E303" s="20" t="s">
        <v>290</v>
      </c>
      <c r="G303" s="7" t="s">
        <v>55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14">
        <v>600000</v>
      </c>
      <c r="O303" s="14">
        <f t="shared" si="53"/>
        <v>600000</v>
      </c>
    </row>
    <row r="304" spans="1:17" ht="25.5" x14ac:dyDescent="0.2">
      <c r="C304" s="55"/>
      <c r="E304" s="20" t="s">
        <v>438</v>
      </c>
      <c r="G304" s="7" t="s">
        <v>52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14">
        <v>208942.88</v>
      </c>
      <c r="O304" s="14">
        <f t="shared" si="53"/>
        <v>208942.88</v>
      </c>
    </row>
    <row r="305" spans="1:15" ht="25.5" x14ac:dyDescent="0.2">
      <c r="C305" s="55"/>
      <c r="E305" s="20" t="s">
        <v>291</v>
      </c>
      <c r="G305" s="7" t="s">
        <v>37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14">
        <v>3500000</v>
      </c>
      <c r="O305" s="14">
        <f t="shared" si="53"/>
        <v>3500000</v>
      </c>
    </row>
    <row r="306" spans="1:15" ht="25.5" x14ac:dyDescent="0.2">
      <c r="C306" s="55"/>
      <c r="E306" s="20" t="s">
        <v>292</v>
      </c>
      <c r="G306" s="7" t="s">
        <v>37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14">
        <v>9779475.5800000001</v>
      </c>
      <c r="O306" s="14">
        <f t="shared" si="53"/>
        <v>9779475.5800000001</v>
      </c>
    </row>
    <row r="307" spans="1:15" ht="25.5" x14ac:dyDescent="0.2">
      <c r="C307" s="55"/>
      <c r="E307" s="20" t="s">
        <v>280</v>
      </c>
      <c r="G307" s="7" t="s">
        <v>60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14">
        <v>689489.22</v>
      </c>
      <c r="O307" s="14">
        <f t="shared" si="53"/>
        <v>689489.22</v>
      </c>
    </row>
    <row r="308" spans="1:15" ht="25.5" x14ac:dyDescent="0.2">
      <c r="C308" s="55"/>
      <c r="E308" s="20" t="s">
        <v>293</v>
      </c>
      <c r="G308" s="7" t="s">
        <v>183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14">
        <v>2113518.38</v>
      </c>
      <c r="O308" s="14">
        <f t="shared" si="53"/>
        <v>2113518.38</v>
      </c>
    </row>
    <row r="309" spans="1:15" ht="25.5" x14ac:dyDescent="0.2">
      <c r="C309" s="55"/>
      <c r="E309" s="20" t="s">
        <v>439</v>
      </c>
      <c r="G309" s="7" t="s">
        <v>52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14">
        <v>750000</v>
      </c>
      <c r="O309" s="14">
        <f t="shared" si="53"/>
        <v>750000</v>
      </c>
    </row>
    <row r="310" spans="1:15" ht="25.5" x14ac:dyDescent="0.2">
      <c r="C310" s="55"/>
      <c r="E310" s="20" t="s">
        <v>294</v>
      </c>
      <c r="G310" s="7" t="s">
        <v>28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14">
        <v>226227.87</v>
      </c>
      <c r="O310" s="14">
        <f t="shared" si="53"/>
        <v>226227.87</v>
      </c>
    </row>
    <row r="311" spans="1:15" ht="25.5" x14ac:dyDescent="0.2">
      <c r="C311" s="55"/>
      <c r="E311" s="20" t="s">
        <v>295</v>
      </c>
      <c r="G311" s="7" t="s">
        <v>18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14">
        <v>154369.98000000001</v>
      </c>
      <c r="O311" s="14">
        <f t="shared" si="53"/>
        <v>154369.98000000001</v>
      </c>
    </row>
    <row r="312" spans="1:15" ht="25.5" x14ac:dyDescent="0.2">
      <c r="C312" s="55"/>
      <c r="E312" s="20" t="s">
        <v>437</v>
      </c>
      <c r="G312" s="7" t="s">
        <v>15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14">
        <v>1109751.17</v>
      </c>
      <c r="O312" s="14">
        <f t="shared" si="53"/>
        <v>1109751.17</v>
      </c>
    </row>
    <row r="313" spans="1:15" ht="25.5" x14ac:dyDescent="0.2">
      <c r="C313" s="55"/>
      <c r="E313" s="20" t="s">
        <v>296</v>
      </c>
      <c r="G313" s="7" t="s">
        <v>15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14">
        <v>3111988.39</v>
      </c>
      <c r="O313" s="14">
        <f t="shared" si="53"/>
        <v>3111988.39</v>
      </c>
    </row>
    <row r="314" spans="1:15" ht="25.5" x14ac:dyDescent="0.2">
      <c r="C314" s="55"/>
      <c r="E314" s="20" t="s">
        <v>440</v>
      </c>
      <c r="G314" s="7" t="s">
        <v>15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14">
        <v>1200000</v>
      </c>
      <c r="O314" s="14">
        <f t="shared" si="53"/>
        <v>1200000</v>
      </c>
    </row>
    <row r="315" spans="1:15" ht="25.5" x14ac:dyDescent="0.2">
      <c r="A315" s="15"/>
      <c r="B315" s="15"/>
      <c r="C315" s="27"/>
      <c r="D315" s="15"/>
      <c r="E315" s="28" t="s">
        <v>297</v>
      </c>
      <c r="F315" s="16"/>
      <c r="G315" s="17" t="s">
        <v>15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1">
        <v>2000000</v>
      </c>
      <c r="O315" s="21">
        <f t="shared" si="53"/>
        <v>2000000</v>
      </c>
    </row>
    <row r="316" spans="1:15" ht="25.5" x14ac:dyDescent="0.2">
      <c r="C316" s="55"/>
      <c r="E316" s="20" t="s">
        <v>298</v>
      </c>
      <c r="G316" s="7" t="s">
        <v>15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14">
        <v>2000000</v>
      </c>
      <c r="O316" s="14">
        <f t="shared" si="53"/>
        <v>2000000</v>
      </c>
    </row>
    <row r="317" spans="1:15" ht="25.5" x14ac:dyDescent="0.2">
      <c r="C317" s="55"/>
      <c r="E317" s="20" t="s">
        <v>441</v>
      </c>
      <c r="G317" s="7" t="s">
        <v>29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14">
        <v>350000</v>
      </c>
      <c r="O317" s="14">
        <f t="shared" si="53"/>
        <v>350000</v>
      </c>
    </row>
    <row r="318" spans="1:15" ht="25.5" x14ac:dyDescent="0.2">
      <c r="C318" s="55"/>
      <c r="E318" s="20" t="s">
        <v>299</v>
      </c>
      <c r="G318" s="7" t="s">
        <v>16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14">
        <v>2500000</v>
      </c>
      <c r="O318" s="14">
        <f t="shared" si="53"/>
        <v>2500000</v>
      </c>
    </row>
    <row r="319" spans="1:15" ht="25.5" x14ac:dyDescent="0.2">
      <c r="C319" s="55"/>
      <c r="E319" s="20" t="s">
        <v>300</v>
      </c>
      <c r="G319" s="7" t="s">
        <v>14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14">
        <v>19300000</v>
      </c>
      <c r="O319" s="14">
        <f t="shared" si="53"/>
        <v>19300000</v>
      </c>
    </row>
    <row r="320" spans="1:15" ht="25.5" x14ac:dyDescent="0.2">
      <c r="C320" s="55"/>
      <c r="E320" s="20" t="s">
        <v>301</v>
      </c>
      <c r="G320" s="7" t="s">
        <v>14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14">
        <v>5382888.7999999998</v>
      </c>
      <c r="O320" s="14">
        <f t="shared" si="53"/>
        <v>5382888.7999999998</v>
      </c>
    </row>
    <row r="321" spans="1:17" ht="25.5" x14ac:dyDescent="0.2">
      <c r="C321" s="55"/>
      <c r="E321" s="20" t="s">
        <v>302</v>
      </c>
      <c r="G321" s="7" t="s">
        <v>60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14">
        <v>605318.32999999996</v>
      </c>
      <c r="O321" s="14">
        <f t="shared" si="53"/>
        <v>605318.32999999996</v>
      </c>
    </row>
    <row r="322" spans="1:17" ht="25.5" x14ac:dyDescent="0.2">
      <c r="C322" s="55"/>
      <c r="E322" s="20" t="s">
        <v>278</v>
      </c>
      <c r="G322" s="7" t="s">
        <v>12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14">
        <v>36913.43</v>
      </c>
      <c r="O322" s="14">
        <f t="shared" si="53"/>
        <v>36913.43</v>
      </c>
    </row>
    <row r="323" spans="1:17" ht="25.5" x14ac:dyDescent="0.2">
      <c r="C323" s="55"/>
      <c r="E323" s="20" t="s">
        <v>303</v>
      </c>
      <c r="G323" s="7" t="s">
        <v>15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14">
        <v>1094366.74</v>
      </c>
      <c r="O323" s="14">
        <f t="shared" si="53"/>
        <v>1094366.74</v>
      </c>
    </row>
    <row r="324" spans="1:17" s="6" customFormat="1" ht="25.5" x14ac:dyDescent="0.2">
      <c r="A324" s="44"/>
      <c r="B324" s="44"/>
      <c r="C324" s="45"/>
      <c r="D324" s="46" t="s">
        <v>304</v>
      </c>
      <c r="E324" s="47" t="s">
        <v>305</v>
      </c>
      <c r="F324" s="45"/>
      <c r="G324" s="50"/>
      <c r="H324" s="48">
        <f t="shared" ref="H324:K324" si="54">SUM(H325:H326)</f>
        <v>0</v>
      </c>
      <c r="I324" s="48">
        <f t="shared" si="54"/>
        <v>0</v>
      </c>
      <c r="J324" s="48">
        <f t="shared" si="54"/>
        <v>0</v>
      </c>
      <c r="K324" s="48">
        <f t="shared" si="54"/>
        <v>0</v>
      </c>
      <c r="L324" s="49">
        <f>SUM(L325:L326)</f>
        <v>3732088.85</v>
      </c>
      <c r="M324" s="48">
        <f t="shared" ref="M324:O324" si="55">SUM(M325:M326)</f>
        <v>0</v>
      </c>
      <c r="N324" s="48">
        <f t="shared" si="55"/>
        <v>0</v>
      </c>
      <c r="O324" s="49">
        <f t="shared" si="55"/>
        <v>3732088.85</v>
      </c>
      <c r="P324" s="8"/>
      <c r="Q324" s="34"/>
    </row>
    <row r="325" spans="1:17" ht="25.5" x14ac:dyDescent="0.2">
      <c r="C325" s="55"/>
      <c r="E325" s="20" t="s">
        <v>306</v>
      </c>
      <c r="G325" s="7" t="s">
        <v>60</v>
      </c>
      <c r="H325" s="22">
        <v>0</v>
      </c>
      <c r="I325" s="22">
        <v>0</v>
      </c>
      <c r="J325" s="22">
        <v>0</v>
      </c>
      <c r="K325" s="22">
        <v>0</v>
      </c>
      <c r="L325" s="14">
        <v>2337407.1800000002</v>
      </c>
      <c r="M325" s="22">
        <v>0</v>
      </c>
      <c r="N325" s="22">
        <v>0</v>
      </c>
      <c r="O325" s="14">
        <f t="shared" si="53"/>
        <v>2337407.1800000002</v>
      </c>
    </row>
    <row r="326" spans="1:17" ht="25.5" x14ac:dyDescent="0.2">
      <c r="C326" s="55"/>
      <c r="E326" s="20" t="s">
        <v>302</v>
      </c>
      <c r="G326" s="7" t="s">
        <v>60</v>
      </c>
      <c r="H326" s="22">
        <v>0</v>
      </c>
      <c r="I326" s="22">
        <v>0</v>
      </c>
      <c r="J326" s="22">
        <v>0</v>
      </c>
      <c r="K326" s="22">
        <v>0</v>
      </c>
      <c r="L326" s="14">
        <v>1394681.67</v>
      </c>
      <c r="M326" s="22">
        <v>0</v>
      </c>
      <c r="N326" s="22">
        <v>0</v>
      </c>
      <c r="O326" s="14">
        <f t="shared" si="53"/>
        <v>1394681.67</v>
      </c>
    </row>
    <row r="327" spans="1:17" x14ac:dyDescent="0.2">
      <c r="C327" s="55"/>
      <c r="E327" s="20"/>
      <c r="H327" s="14"/>
      <c r="I327" s="14"/>
      <c r="J327" s="14"/>
      <c r="K327" s="14"/>
      <c r="L327" s="14"/>
      <c r="M327" s="14"/>
      <c r="N327" s="14"/>
      <c r="O327" s="14"/>
    </row>
    <row r="328" spans="1:17" s="38" customFormat="1" ht="27" customHeight="1" x14ac:dyDescent="0.2">
      <c r="A328" s="66" t="s">
        <v>3</v>
      </c>
      <c r="B328" s="66"/>
      <c r="C328" s="66"/>
      <c r="D328" s="66"/>
      <c r="E328" s="66"/>
      <c r="F328" s="40"/>
      <c r="G328" s="41"/>
      <c r="H328" s="43">
        <v>1008102</v>
      </c>
      <c r="I328" s="43">
        <v>72341077</v>
      </c>
      <c r="J328" s="43">
        <v>117028</v>
      </c>
      <c r="K328" s="43">
        <v>316141</v>
      </c>
      <c r="L328" s="43">
        <v>109419265</v>
      </c>
      <c r="M328" s="43">
        <v>8787505</v>
      </c>
      <c r="N328" s="43">
        <v>530145380</v>
      </c>
      <c r="O328" s="43">
        <v>722134498</v>
      </c>
      <c r="P328" s="52"/>
      <c r="Q328" s="39"/>
    </row>
    <row r="329" spans="1:17" x14ac:dyDescent="0.2">
      <c r="A329" s="55"/>
      <c r="B329" s="67" t="s">
        <v>82</v>
      </c>
      <c r="C329" s="67"/>
      <c r="D329" s="67"/>
      <c r="E329" s="67"/>
      <c r="H329" s="65">
        <f>SUM(H330)</f>
        <v>0</v>
      </c>
      <c r="I329" s="65">
        <f t="shared" ref="I329:O331" si="56">SUM(I330)</f>
        <v>0</v>
      </c>
      <c r="J329" s="65">
        <f t="shared" si="56"/>
        <v>0</v>
      </c>
      <c r="K329" s="65">
        <f t="shared" si="56"/>
        <v>0</v>
      </c>
      <c r="L329" s="65">
        <f t="shared" si="56"/>
        <v>0</v>
      </c>
      <c r="M329" s="9">
        <f t="shared" si="56"/>
        <v>8787505</v>
      </c>
      <c r="N329" s="65">
        <f t="shared" si="56"/>
        <v>0</v>
      </c>
      <c r="O329" s="9">
        <f t="shared" si="56"/>
        <v>8787505</v>
      </c>
    </row>
    <row r="330" spans="1:17" x14ac:dyDescent="0.2">
      <c r="A330" s="55"/>
      <c r="B330" s="55"/>
      <c r="C330" s="67" t="s">
        <v>126</v>
      </c>
      <c r="D330" s="67"/>
      <c r="E330" s="67"/>
      <c r="H330" s="65">
        <f>SUM(H331)</f>
        <v>0</v>
      </c>
      <c r="I330" s="65">
        <f t="shared" si="56"/>
        <v>0</v>
      </c>
      <c r="J330" s="65">
        <f t="shared" si="56"/>
        <v>0</v>
      </c>
      <c r="K330" s="65">
        <f t="shared" si="56"/>
        <v>0</v>
      </c>
      <c r="L330" s="65">
        <f t="shared" si="56"/>
        <v>0</v>
      </c>
      <c r="M330" s="9">
        <f t="shared" si="56"/>
        <v>8787505</v>
      </c>
      <c r="N330" s="65">
        <f t="shared" si="56"/>
        <v>0</v>
      </c>
      <c r="O330" s="9">
        <f t="shared" si="56"/>
        <v>8787505</v>
      </c>
    </row>
    <row r="331" spans="1:17" s="6" customFormat="1" x14ac:dyDescent="0.2">
      <c r="A331" s="44"/>
      <c r="B331" s="44"/>
      <c r="C331" s="45"/>
      <c r="D331" s="46" t="s">
        <v>102</v>
      </c>
      <c r="E331" s="47" t="s">
        <v>103</v>
      </c>
      <c r="F331" s="45"/>
      <c r="G331" s="50"/>
      <c r="H331" s="48">
        <f>SUM(H332)</f>
        <v>0</v>
      </c>
      <c r="I331" s="48">
        <f t="shared" si="56"/>
        <v>0</v>
      </c>
      <c r="J331" s="48">
        <f t="shared" si="56"/>
        <v>0</v>
      </c>
      <c r="K331" s="48">
        <f t="shared" si="56"/>
        <v>0</v>
      </c>
      <c r="L331" s="48">
        <f t="shared" si="56"/>
        <v>0</v>
      </c>
      <c r="M331" s="49">
        <f t="shared" si="56"/>
        <v>8787505</v>
      </c>
      <c r="N331" s="48">
        <f t="shared" si="56"/>
        <v>0</v>
      </c>
      <c r="O331" s="49">
        <f t="shared" si="56"/>
        <v>8787505</v>
      </c>
      <c r="P331" s="8"/>
      <c r="Q331" s="34"/>
    </row>
    <row r="332" spans="1:17" ht="38.25" x14ac:dyDescent="0.2">
      <c r="A332" s="19"/>
      <c r="B332" s="19"/>
      <c r="C332" s="19"/>
      <c r="D332" s="19"/>
      <c r="E332" s="20" t="s">
        <v>221</v>
      </c>
      <c r="F332" s="5"/>
      <c r="G332" s="7" t="s">
        <v>79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14">
        <v>8787505</v>
      </c>
      <c r="N332" s="64">
        <v>0</v>
      </c>
      <c r="O332" s="14">
        <f>SUM(H332:N332)</f>
        <v>8787505</v>
      </c>
      <c r="P332" s="7"/>
    </row>
    <row r="333" spans="1:17" x14ac:dyDescent="0.2">
      <c r="A333" s="19"/>
      <c r="B333" s="67" t="s">
        <v>125</v>
      </c>
      <c r="C333" s="67"/>
      <c r="D333" s="67"/>
      <c r="E333" s="67"/>
      <c r="F333" s="5"/>
      <c r="H333" s="9">
        <f>SUM(H334,H340)</f>
        <v>1008102.16</v>
      </c>
      <c r="I333" s="9">
        <f t="shared" ref="I333:O333" si="57">SUM(I334,I340)</f>
        <v>72341075.969999999</v>
      </c>
      <c r="J333" s="9">
        <f t="shared" si="57"/>
        <v>117027.66</v>
      </c>
      <c r="K333" s="9">
        <f t="shared" si="57"/>
        <v>316140.83999999997</v>
      </c>
      <c r="L333" s="9">
        <f t="shared" si="57"/>
        <v>109419265.17999996</v>
      </c>
      <c r="M333" s="65">
        <f t="shared" si="57"/>
        <v>0</v>
      </c>
      <c r="N333" s="9">
        <f t="shared" si="57"/>
        <v>530145380.14999986</v>
      </c>
      <c r="O333" s="9">
        <f t="shared" si="57"/>
        <v>713346991.95999992</v>
      </c>
      <c r="P333" s="7"/>
    </row>
    <row r="334" spans="1:17" ht="12.75" customHeight="1" x14ac:dyDescent="0.2">
      <c r="A334" s="19"/>
      <c r="B334" s="19"/>
      <c r="C334" s="68" t="s">
        <v>20</v>
      </c>
      <c r="D334" s="68"/>
      <c r="E334" s="68"/>
      <c r="F334" s="5"/>
      <c r="H334" s="65">
        <f>SUM(H335)</f>
        <v>0</v>
      </c>
      <c r="I334" s="65">
        <f t="shared" ref="I334:O334" si="58">SUM(I335)</f>
        <v>0</v>
      </c>
      <c r="J334" s="65">
        <f t="shared" si="58"/>
        <v>0</v>
      </c>
      <c r="K334" s="65">
        <f t="shared" si="58"/>
        <v>0</v>
      </c>
      <c r="L334" s="9">
        <f t="shared" si="58"/>
        <v>1587119.99</v>
      </c>
      <c r="M334" s="65">
        <f t="shared" si="58"/>
        <v>0</v>
      </c>
      <c r="N334" s="65">
        <f t="shared" si="58"/>
        <v>0</v>
      </c>
      <c r="O334" s="9">
        <f t="shared" si="58"/>
        <v>1587119.99</v>
      </c>
      <c r="P334" s="7"/>
    </row>
    <row r="335" spans="1:17" s="6" customFormat="1" x14ac:dyDescent="0.2">
      <c r="A335" s="44"/>
      <c r="B335" s="44"/>
      <c r="C335" s="45"/>
      <c r="D335" s="46" t="s">
        <v>249</v>
      </c>
      <c r="E335" s="47" t="s">
        <v>250</v>
      </c>
      <c r="F335" s="45"/>
      <c r="G335" s="50"/>
      <c r="H335" s="48">
        <f>SUM(H336:H339)</f>
        <v>0</v>
      </c>
      <c r="I335" s="48">
        <f t="shared" ref="I335:O335" si="59">SUM(I336:I339)</f>
        <v>0</v>
      </c>
      <c r="J335" s="48">
        <f t="shared" si="59"/>
        <v>0</v>
      </c>
      <c r="K335" s="48">
        <f t="shared" si="59"/>
        <v>0</v>
      </c>
      <c r="L335" s="49">
        <f t="shared" si="59"/>
        <v>1587119.99</v>
      </c>
      <c r="M335" s="48">
        <f t="shared" si="59"/>
        <v>0</v>
      </c>
      <c r="N335" s="48">
        <f t="shared" si="59"/>
        <v>0</v>
      </c>
      <c r="O335" s="49">
        <f t="shared" si="59"/>
        <v>1587119.99</v>
      </c>
      <c r="P335" s="8"/>
      <c r="Q335" s="34"/>
    </row>
    <row r="336" spans="1:17" ht="38.25" x14ac:dyDescent="0.2">
      <c r="A336" s="19"/>
      <c r="B336" s="19"/>
      <c r="C336" s="19"/>
      <c r="D336" s="19"/>
      <c r="E336" s="20" t="s">
        <v>730</v>
      </c>
      <c r="F336" s="5"/>
      <c r="G336" s="7" t="s">
        <v>38</v>
      </c>
      <c r="H336" s="64">
        <v>0</v>
      </c>
      <c r="I336" s="64">
        <v>0</v>
      </c>
      <c r="J336" s="64">
        <v>0</v>
      </c>
      <c r="K336" s="64">
        <v>0</v>
      </c>
      <c r="L336" s="14">
        <v>206842.65</v>
      </c>
      <c r="M336" s="64">
        <v>0</v>
      </c>
      <c r="N336" s="64">
        <v>0</v>
      </c>
      <c r="O336" s="14">
        <f t="shared" ref="O336:O339" si="60">SUM(H336:N336)</f>
        <v>206842.65</v>
      </c>
      <c r="P336" s="7"/>
    </row>
    <row r="337" spans="1:17" ht="38.25" x14ac:dyDescent="0.2">
      <c r="A337" s="19"/>
      <c r="B337" s="19"/>
      <c r="C337" s="19"/>
      <c r="D337" s="19"/>
      <c r="E337" s="20" t="s">
        <v>731</v>
      </c>
      <c r="F337" s="5"/>
      <c r="G337" s="7" t="s">
        <v>46</v>
      </c>
      <c r="H337" s="64">
        <v>0</v>
      </c>
      <c r="I337" s="64">
        <v>0</v>
      </c>
      <c r="J337" s="64">
        <v>0</v>
      </c>
      <c r="K337" s="64">
        <v>0</v>
      </c>
      <c r="L337" s="14">
        <v>321175.81</v>
      </c>
      <c r="M337" s="64">
        <v>0</v>
      </c>
      <c r="N337" s="64">
        <v>0</v>
      </c>
      <c r="O337" s="14">
        <f t="shared" si="60"/>
        <v>321175.81</v>
      </c>
      <c r="P337" s="7"/>
    </row>
    <row r="338" spans="1:17" ht="38.25" x14ac:dyDescent="0.2">
      <c r="A338" s="19"/>
      <c r="B338" s="19"/>
      <c r="C338" s="19"/>
      <c r="D338" s="19"/>
      <c r="E338" s="20" t="s">
        <v>732</v>
      </c>
      <c r="F338" s="5"/>
      <c r="G338" s="7" t="s">
        <v>90</v>
      </c>
      <c r="H338" s="64">
        <v>0</v>
      </c>
      <c r="I338" s="64">
        <v>0</v>
      </c>
      <c r="J338" s="64">
        <v>0</v>
      </c>
      <c r="K338" s="64">
        <v>0</v>
      </c>
      <c r="L338" s="14">
        <v>810382.75</v>
      </c>
      <c r="M338" s="64">
        <v>0</v>
      </c>
      <c r="N338" s="64">
        <v>0</v>
      </c>
      <c r="O338" s="14">
        <f t="shared" si="60"/>
        <v>810382.75</v>
      </c>
      <c r="P338" s="7"/>
    </row>
    <row r="339" spans="1:17" ht="38.25" x14ac:dyDescent="0.2">
      <c r="A339" s="19"/>
      <c r="B339" s="19"/>
      <c r="C339" s="19"/>
      <c r="D339" s="19"/>
      <c r="E339" s="20" t="s">
        <v>733</v>
      </c>
      <c r="F339" s="5"/>
      <c r="G339" s="7" t="s">
        <v>35</v>
      </c>
      <c r="H339" s="64">
        <v>0</v>
      </c>
      <c r="I339" s="64">
        <v>0</v>
      </c>
      <c r="J339" s="64">
        <v>0</v>
      </c>
      <c r="K339" s="64">
        <v>0</v>
      </c>
      <c r="L339" s="14">
        <v>248718.78</v>
      </c>
      <c r="M339" s="64">
        <v>0</v>
      </c>
      <c r="N339" s="64">
        <v>0</v>
      </c>
      <c r="O339" s="14">
        <f t="shared" si="60"/>
        <v>248718.78</v>
      </c>
      <c r="P339" s="7"/>
    </row>
    <row r="340" spans="1:17" s="6" customFormat="1" ht="12.75" customHeight="1" x14ac:dyDescent="0.2">
      <c r="A340" s="55"/>
      <c r="B340" s="55"/>
      <c r="C340" s="68" t="s">
        <v>11</v>
      </c>
      <c r="D340" s="68"/>
      <c r="E340" s="68"/>
      <c r="G340" s="8"/>
      <c r="H340" s="9">
        <f>SUM(H341,H549,H698,H704,H715,H733)</f>
        <v>1008102.16</v>
      </c>
      <c r="I340" s="9">
        <f>SUM(I341,I549,I698,I704,I715,I733)</f>
        <v>72341075.969999999</v>
      </c>
      <c r="J340" s="9">
        <f t="shared" ref="J340:O340" si="61">SUM(J341,J549,J698,J704,J715,J733)</f>
        <v>117027.66</v>
      </c>
      <c r="K340" s="9">
        <f t="shared" si="61"/>
        <v>316140.83999999997</v>
      </c>
      <c r="L340" s="9">
        <f t="shared" si="61"/>
        <v>107832145.18999997</v>
      </c>
      <c r="M340" s="65">
        <f t="shared" si="61"/>
        <v>0</v>
      </c>
      <c r="N340" s="9">
        <f t="shared" si="61"/>
        <v>530145380.14999986</v>
      </c>
      <c r="O340" s="9">
        <f t="shared" si="61"/>
        <v>711759871.96999991</v>
      </c>
      <c r="P340" s="8"/>
      <c r="Q340" s="34"/>
    </row>
    <row r="341" spans="1:17" s="6" customFormat="1" x14ac:dyDescent="0.2">
      <c r="A341" s="44"/>
      <c r="B341" s="44"/>
      <c r="C341" s="45"/>
      <c r="D341" s="46" t="s">
        <v>105</v>
      </c>
      <c r="E341" s="47" t="s">
        <v>106</v>
      </c>
      <c r="F341" s="45"/>
      <c r="G341" s="50"/>
      <c r="H341" s="48">
        <f t="shared" ref="H341:O341" si="62">SUM(H342:H548)</f>
        <v>0</v>
      </c>
      <c r="I341" s="48">
        <f t="shared" si="62"/>
        <v>0</v>
      </c>
      <c r="J341" s="48">
        <f t="shared" si="62"/>
        <v>0</v>
      </c>
      <c r="K341" s="49">
        <f t="shared" si="62"/>
        <v>144463.93</v>
      </c>
      <c r="L341" s="48">
        <f t="shared" si="62"/>
        <v>0</v>
      </c>
      <c r="M341" s="48">
        <f t="shared" si="62"/>
        <v>0</v>
      </c>
      <c r="N341" s="49">
        <f t="shared" si="62"/>
        <v>389312625.50999993</v>
      </c>
      <c r="O341" s="49">
        <f t="shared" si="62"/>
        <v>389457089.43999994</v>
      </c>
      <c r="P341" s="8"/>
      <c r="Q341" s="34"/>
    </row>
    <row r="342" spans="1:17" x14ac:dyDescent="0.2">
      <c r="A342" s="18"/>
      <c r="B342" s="18"/>
      <c r="C342" s="19"/>
      <c r="D342" s="19"/>
      <c r="E342" s="20" t="s">
        <v>442</v>
      </c>
      <c r="F342" s="5"/>
      <c r="G342" s="7" t="s">
        <v>52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14">
        <v>2741186.05</v>
      </c>
      <c r="O342" s="14">
        <f t="shared" ref="O342:O405" si="63">SUM(H342:N342)</f>
        <v>2741186.05</v>
      </c>
    </row>
    <row r="343" spans="1:17" x14ac:dyDescent="0.2">
      <c r="A343" s="18"/>
      <c r="B343" s="18"/>
      <c r="C343" s="19"/>
      <c r="D343" s="19"/>
      <c r="E343" s="20" t="s">
        <v>443</v>
      </c>
      <c r="F343" s="5"/>
      <c r="G343" s="7" t="s">
        <v>18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14">
        <v>1266610.58</v>
      </c>
      <c r="O343" s="14">
        <f t="shared" si="63"/>
        <v>1266610.58</v>
      </c>
    </row>
    <row r="344" spans="1:17" x14ac:dyDescent="0.2">
      <c r="A344" s="18"/>
      <c r="B344" s="18"/>
      <c r="C344" s="19"/>
      <c r="D344" s="19"/>
      <c r="E344" s="20" t="s">
        <v>139</v>
      </c>
      <c r="F344" s="5"/>
      <c r="G344" s="7" t="s">
        <v>21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14">
        <v>803658.57</v>
      </c>
      <c r="O344" s="14">
        <f t="shared" si="63"/>
        <v>803658.57</v>
      </c>
    </row>
    <row r="345" spans="1:17" x14ac:dyDescent="0.2">
      <c r="A345" s="18"/>
      <c r="B345" s="18"/>
      <c r="C345" s="19"/>
      <c r="D345" s="19"/>
      <c r="E345" s="20" t="s">
        <v>774</v>
      </c>
      <c r="F345" s="5"/>
      <c r="G345" s="7" t="s">
        <v>62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14">
        <v>1574792.8</v>
      </c>
      <c r="O345" s="14">
        <f t="shared" si="63"/>
        <v>1574792.8</v>
      </c>
    </row>
    <row r="346" spans="1:17" x14ac:dyDescent="0.2">
      <c r="A346" s="18"/>
      <c r="B346" s="18"/>
      <c r="C346" s="19"/>
      <c r="D346" s="19"/>
      <c r="E346" s="20" t="s">
        <v>308</v>
      </c>
      <c r="F346" s="5"/>
      <c r="G346" s="7" t="s">
        <v>309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14">
        <v>1826886.9</v>
      </c>
      <c r="O346" s="14">
        <f t="shared" si="63"/>
        <v>1826886.9</v>
      </c>
    </row>
    <row r="347" spans="1:17" x14ac:dyDescent="0.2">
      <c r="A347" s="18"/>
      <c r="B347" s="18"/>
      <c r="C347" s="19"/>
      <c r="D347" s="19"/>
      <c r="E347" s="20" t="s">
        <v>444</v>
      </c>
      <c r="F347" s="5"/>
      <c r="G347" s="7" t="s">
        <v>89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14">
        <v>796791.98</v>
      </c>
      <c r="O347" s="14">
        <f t="shared" si="63"/>
        <v>796791.98</v>
      </c>
    </row>
    <row r="348" spans="1:17" x14ac:dyDescent="0.2">
      <c r="A348" s="18"/>
      <c r="B348" s="18"/>
      <c r="C348" s="19"/>
      <c r="D348" s="19"/>
      <c r="E348" s="20" t="s">
        <v>445</v>
      </c>
      <c r="F348" s="5"/>
      <c r="G348" s="7" t="s">
        <v>45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14">
        <v>2034096.89</v>
      </c>
      <c r="O348" s="14">
        <f t="shared" si="63"/>
        <v>2034096.89</v>
      </c>
    </row>
    <row r="349" spans="1:17" x14ac:dyDescent="0.2">
      <c r="A349" s="18"/>
      <c r="B349" s="18"/>
      <c r="C349" s="19"/>
      <c r="D349" s="19"/>
      <c r="E349" s="20" t="s">
        <v>446</v>
      </c>
      <c r="F349" s="5"/>
      <c r="G349" s="7" t="s">
        <v>12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14">
        <v>1137258.67</v>
      </c>
      <c r="O349" s="14">
        <f t="shared" si="63"/>
        <v>1137258.67</v>
      </c>
    </row>
    <row r="350" spans="1:17" x14ac:dyDescent="0.2">
      <c r="A350" s="18"/>
      <c r="B350" s="18"/>
      <c r="C350" s="19"/>
      <c r="D350" s="19"/>
      <c r="E350" s="20" t="s">
        <v>447</v>
      </c>
      <c r="F350" s="5"/>
      <c r="G350" s="7" t="s">
        <v>84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14">
        <v>431458.27</v>
      </c>
      <c r="O350" s="14">
        <f t="shared" si="63"/>
        <v>431458.27</v>
      </c>
    </row>
    <row r="351" spans="1:17" x14ac:dyDescent="0.2">
      <c r="A351" s="18"/>
      <c r="B351" s="18"/>
      <c r="C351" s="19"/>
      <c r="D351" s="19"/>
      <c r="E351" s="20" t="s">
        <v>448</v>
      </c>
      <c r="F351" s="5"/>
      <c r="G351" s="7" t="s">
        <v>32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14">
        <v>1673320.68</v>
      </c>
      <c r="O351" s="14">
        <f t="shared" si="63"/>
        <v>1673320.68</v>
      </c>
    </row>
    <row r="352" spans="1:17" x14ac:dyDescent="0.2">
      <c r="A352" s="18"/>
      <c r="B352" s="18"/>
      <c r="C352" s="19"/>
      <c r="D352" s="19"/>
      <c r="E352" s="20" t="s">
        <v>145</v>
      </c>
      <c r="F352" s="5"/>
      <c r="G352" s="7" t="s">
        <v>14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14">
        <v>760732.61</v>
      </c>
      <c r="O352" s="14">
        <f t="shared" si="63"/>
        <v>760732.61</v>
      </c>
    </row>
    <row r="353" spans="1:15" x14ac:dyDescent="0.2">
      <c r="A353" s="18"/>
      <c r="B353" s="18"/>
      <c r="C353" s="19"/>
      <c r="D353" s="19"/>
      <c r="E353" s="20" t="s">
        <v>316</v>
      </c>
      <c r="F353" s="5"/>
      <c r="G353" s="7" t="s">
        <v>254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14">
        <v>724560.64</v>
      </c>
      <c r="O353" s="14">
        <f t="shared" si="63"/>
        <v>724560.64</v>
      </c>
    </row>
    <row r="354" spans="1:15" x14ac:dyDescent="0.2">
      <c r="A354" s="18"/>
      <c r="B354" s="18"/>
      <c r="C354" s="19"/>
      <c r="D354" s="19"/>
      <c r="E354" s="20" t="s">
        <v>449</v>
      </c>
      <c r="F354" s="5"/>
      <c r="G354" s="7" t="s">
        <v>14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14">
        <v>225807.03</v>
      </c>
      <c r="O354" s="14">
        <f t="shared" si="63"/>
        <v>225807.03</v>
      </c>
    </row>
    <row r="355" spans="1:15" x14ac:dyDescent="0.2">
      <c r="A355" s="18"/>
      <c r="B355" s="18"/>
      <c r="C355" s="19"/>
      <c r="D355" s="19"/>
      <c r="E355" s="20" t="s">
        <v>450</v>
      </c>
      <c r="F355" s="5"/>
      <c r="G355" s="7" t="s">
        <v>89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14">
        <v>584934.51</v>
      </c>
      <c r="O355" s="14">
        <f t="shared" si="63"/>
        <v>584934.51</v>
      </c>
    </row>
    <row r="356" spans="1:15" x14ac:dyDescent="0.2">
      <c r="A356" s="18"/>
      <c r="B356" s="18"/>
      <c r="C356" s="19"/>
      <c r="D356" s="19"/>
      <c r="E356" s="20" t="s">
        <v>307</v>
      </c>
      <c r="F356" s="5"/>
      <c r="G356" s="7" t="s">
        <v>12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14">
        <v>786582.51</v>
      </c>
      <c r="O356" s="14">
        <f t="shared" si="63"/>
        <v>786582.51</v>
      </c>
    </row>
    <row r="357" spans="1:15" x14ac:dyDescent="0.2">
      <c r="A357" s="18"/>
      <c r="B357" s="18"/>
      <c r="C357" s="19"/>
      <c r="D357" s="19"/>
      <c r="E357" s="20" t="s">
        <v>451</v>
      </c>
      <c r="F357" s="5"/>
      <c r="G357" s="7" t="s">
        <v>53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14">
        <v>759413.97</v>
      </c>
      <c r="O357" s="14">
        <f t="shared" si="63"/>
        <v>759413.97</v>
      </c>
    </row>
    <row r="358" spans="1:15" x14ac:dyDescent="0.2">
      <c r="A358" s="18"/>
      <c r="B358" s="18"/>
      <c r="C358" s="19"/>
      <c r="D358" s="19"/>
      <c r="E358" s="20" t="s">
        <v>140</v>
      </c>
      <c r="F358" s="5"/>
      <c r="G358" s="7" t="s">
        <v>53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14">
        <v>1782705.19</v>
      </c>
      <c r="O358" s="14">
        <f t="shared" si="63"/>
        <v>1782705.19</v>
      </c>
    </row>
    <row r="359" spans="1:15" x14ac:dyDescent="0.2">
      <c r="A359" s="18"/>
      <c r="B359" s="18"/>
      <c r="C359" s="19"/>
      <c r="D359" s="19"/>
      <c r="E359" s="20" t="s">
        <v>141</v>
      </c>
      <c r="F359" s="5"/>
      <c r="G359" s="7" t="s">
        <v>32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14">
        <v>1548785.67</v>
      </c>
      <c r="O359" s="14">
        <f t="shared" si="63"/>
        <v>1548785.67</v>
      </c>
    </row>
    <row r="360" spans="1:15" x14ac:dyDescent="0.2">
      <c r="A360" s="18"/>
      <c r="B360" s="18"/>
      <c r="C360" s="19"/>
      <c r="D360" s="19"/>
      <c r="E360" s="20" t="s">
        <v>452</v>
      </c>
      <c r="F360" s="5"/>
      <c r="G360" s="7" t="s">
        <v>65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14">
        <v>371279.22</v>
      </c>
      <c r="O360" s="14">
        <f t="shared" si="63"/>
        <v>371279.22</v>
      </c>
    </row>
    <row r="361" spans="1:15" x14ac:dyDescent="0.2">
      <c r="A361" s="18"/>
      <c r="B361" s="18"/>
      <c r="C361" s="19"/>
      <c r="D361" s="19"/>
      <c r="E361" s="20" t="s">
        <v>453</v>
      </c>
      <c r="F361" s="5"/>
      <c r="G361" s="7" t="s">
        <v>85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14">
        <v>963220.47</v>
      </c>
      <c r="O361" s="14">
        <f t="shared" si="63"/>
        <v>963220.47</v>
      </c>
    </row>
    <row r="362" spans="1:15" x14ac:dyDescent="0.2">
      <c r="A362" s="18"/>
      <c r="B362" s="18"/>
      <c r="C362" s="19"/>
      <c r="D362" s="19"/>
      <c r="E362" s="20" t="s">
        <v>314</v>
      </c>
      <c r="F362" s="5"/>
      <c r="G362" s="7" t="s">
        <v>42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14">
        <v>1880181.17</v>
      </c>
      <c r="O362" s="14">
        <f t="shared" si="63"/>
        <v>1880181.17</v>
      </c>
    </row>
    <row r="363" spans="1:15" x14ac:dyDescent="0.2">
      <c r="A363" s="18"/>
      <c r="B363" s="18"/>
      <c r="C363" s="19"/>
      <c r="D363" s="19"/>
      <c r="E363" s="20" t="s">
        <v>138</v>
      </c>
      <c r="F363" s="5"/>
      <c r="G363" s="7" t="s">
        <v>21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14">
        <v>2522598.54</v>
      </c>
      <c r="O363" s="14">
        <f t="shared" si="63"/>
        <v>2522598.54</v>
      </c>
    </row>
    <row r="364" spans="1:15" x14ac:dyDescent="0.2">
      <c r="A364" s="18"/>
      <c r="B364" s="18"/>
      <c r="C364" s="19"/>
      <c r="D364" s="19"/>
      <c r="E364" s="20" t="s">
        <v>454</v>
      </c>
      <c r="F364" s="5"/>
      <c r="G364" s="7" t="s">
        <v>57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14">
        <v>1963879.63</v>
      </c>
      <c r="O364" s="14">
        <f t="shared" si="63"/>
        <v>1963879.63</v>
      </c>
    </row>
    <row r="365" spans="1:15" x14ac:dyDescent="0.2">
      <c r="A365" s="18"/>
      <c r="B365" s="18"/>
      <c r="C365" s="19"/>
      <c r="D365" s="19"/>
      <c r="E365" s="20" t="s">
        <v>455</v>
      </c>
      <c r="F365" s="5"/>
      <c r="G365" s="7" t="s">
        <v>17</v>
      </c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14">
        <v>857683.13</v>
      </c>
      <c r="O365" s="14">
        <f t="shared" si="63"/>
        <v>857683.13</v>
      </c>
    </row>
    <row r="366" spans="1:15" x14ac:dyDescent="0.2">
      <c r="A366" s="18"/>
      <c r="B366" s="18"/>
      <c r="C366" s="19"/>
      <c r="D366" s="19"/>
      <c r="E366" s="20" t="s">
        <v>456</v>
      </c>
      <c r="F366" s="5"/>
      <c r="G366" s="7" t="s">
        <v>134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14">
        <v>1241596.71</v>
      </c>
      <c r="O366" s="14">
        <f t="shared" si="63"/>
        <v>1241596.71</v>
      </c>
    </row>
    <row r="367" spans="1:15" x14ac:dyDescent="0.2">
      <c r="A367" s="18"/>
      <c r="B367" s="18"/>
      <c r="C367" s="19"/>
      <c r="D367" s="19"/>
      <c r="E367" s="20" t="s">
        <v>457</v>
      </c>
      <c r="F367" s="5"/>
      <c r="G367" s="7" t="s">
        <v>47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14">
        <v>1140352.08</v>
      </c>
      <c r="O367" s="14">
        <f t="shared" si="63"/>
        <v>1140352.08</v>
      </c>
    </row>
    <row r="368" spans="1:15" x14ac:dyDescent="0.2">
      <c r="A368" s="18"/>
      <c r="B368" s="18"/>
      <c r="C368" s="19"/>
      <c r="D368" s="19"/>
      <c r="E368" s="20" t="s">
        <v>311</v>
      </c>
      <c r="F368" s="5"/>
      <c r="G368" s="7" t="s">
        <v>13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14">
        <v>605892.26</v>
      </c>
      <c r="O368" s="14">
        <f t="shared" si="63"/>
        <v>605892.26</v>
      </c>
    </row>
    <row r="369" spans="1:15" x14ac:dyDescent="0.2">
      <c r="A369" s="18"/>
      <c r="B369" s="18"/>
      <c r="C369" s="19"/>
      <c r="D369" s="19"/>
      <c r="E369" s="20" t="s">
        <v>458</v>
      </c>
      <c r="F369" s="5"/>
      <c r="G369" s="7" t="s">
        <v>47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14">
        <v>1172379.58</v>
      </c>
      <c r="O369" s="14">
        <f t="shared" si="63"/>
        <v>1172379.58</v>
      </c>
    </row>
    <row r="370" spans="1:15" x14ac:dyDescent="0.2">
      <c r="A370" s="18"/>
      <c r="B370" s="18"/>
      <c r="C370" s="19"/>
      <c r="D370" s="19"/>
      <c r="E370" s="20" t="s">
        <v>313</v>
      </c>
      <c r="F370" s="5"/>
      <c r="G370" s="7" t="s">
        <v>242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14">
        <v>1232053.55</v>
      </c>
      <c r="O370" s="14">
        <f t="shared" si="63"/>
        <v>1232053.55</v>
      </c>
    </row>
    <row r="371" spans="1:15" x14ac:dyDescent="0.2">
      <c r="A371" s="18"/>
      <c r="B371" s="18"/>
      <c r="C371" s="19"/>
      <c r="D371" s="19"/>
      <c r="E371" s="20" t="s">
        <v>459</v>
      </c>
      <c r="F371" s="5"/>
      <c r="G371" s="7" t="s">
        <v>14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14">
        <v>2526560.38</v>
      </c>
      <c r="O371" s="14">
        <f t="shared" si="63"/>
        <v>2526560.38</v>
      </c>
    </row>
    <row r="372" spans="1:15" x14ac:dyDescent="0.2">
      <c r="A372" s="18"/>
      <c r="B372" s="18"/>
      <c r="C372" s="19"/>
      <c r="D372" s="19"/>
      <c r="E372" s="20" t="s">
        <v>460</v>
      </c>
      <c r="F372" s="5"/>
      <c r="G372" s="7" t="s">
        <v>69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14">
        <v>656310.24</v>
      </c>
      <c r="O372" s="14">
        <f t="shared" si="63"/>
        <v>656310.24</v>
      </c>
    </row>
    <row r="373" spans="1:15" x14ac:dyDescent="0.2">
      <c r="A373" s="18"/>
      <c r="B373" s="18"/>
      <c r="C373" s="19"/>
      <c r="D373" s="19"/>
      <c r="E373" s="20" t="s">
        <v>461</v>
      </c>
      <c r="F373" s="5"/>
      <c r="G373" s="7" t="s">
        <v>51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14">
        <v>2135638.65</v>
      </c>
      <c r="O373" s="14">
        <f t="shared" si="63"/>
        <v>2135638.65</v>
      </c>
    </row>
    <row r="374" spans="1:15" x14ac:dyDescent="0.2">
      <c r="A374" s="18"/>
      <c r="B374" s="18"/>
      <c r="C374" s="19"/>
      <c r="D374" s="19"/>
      <c r="E374" s="20" t="s">
        <v>319</v>
      </c>
      <c r="F374" s="5"/>
      <c r="G374" s="7" t="s">
        <v>17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14">
        <v>569959.98</v>
      </c>
      <c r="O374" s="14">
        <f t="shared" si="63"/>
        <v>569959.98</v>
      </c>
    </row>
    <row r="375" spans="1:15" x14ac:dyDescent="0.2">
      <c r="A375" s="18"/>
      <c r="B375" s="18"/>
      <c r="C375" s="19"/>
      <c r="D375" s="19"/>
      <c r="E375" s="20" t="s">
        <v>462</v>
      </c>
      <c r="F375" s="5"/>
      <c r="G375" s="7" t="s">
        <v>80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14">
        <v>1112704.8700000001</v>
      </c>
      <c r="O375" s="14">
        <f t="shared" si="63"/>
        <v>1112704.8700000001</v>
      </c>
    </row>
    <row r="376" spans="1:15" x14ac:dyDescent="0.2">
      <c r="A376" s="18"/>
      <c r="B376" s="18"/>
      <c r="C376" s="19"/>
      <c r="D376" s="19"/>
      <c r="E376" s="20" t="s">
        <v>312</v>
      </c>
      <c r="F376" s="5"/>
      <c r="G376" s="7" t="s">
        <v>180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14">
        <v>2687586.44</v>
      </c>
      <c r="O376" s="14">
        <f t="shared" si="63"/>
        <v>2687586.44</v>
      </c>
    </row>
    <row r="377" spans="1:15" x14ac:dyDescent="0.2">
      <c r="A377" s="18"/>
      <c r="B377" s="18"/>
      <c r="C377" s="19"/>
      <c r="D377" s="19"/>
      <c r="E377" s="20" t="s">
        <v>142</v>
      </c>
      <c r="F377" s="5"/>
      <c r="G377" s="7" t="s">
        <v>32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14">
        <v>405942.67</v>
      </c>
      <c r="O377" s="14">
        <f t="shared" si="63"/>
        <v>405942.67</v>
      </c>
    </row>
    <row r="378" spans="1:15" x14ac:dyDescent="0.2">
      <c r="A378" s="18"/>
      <c r="B378" s="18"/>
      <c r="C378" s="19"/>
      <c r="D378" s="19"/>
      <c r="E378" s="20" t="s">
        <v>144</v>
      </c>
      <c r="F378" s="5"/>
      <c r="G378" s="7" t="s">
        <v>48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14">
        <v>447656.98</v>
      </c>
      <c r="O378" s="14">
        <f t="shared" si="63"/>
        <v>447656.98</v>
      </c>
    </row>
    <row r="379" spans="1:15" x14ac:dyDescent="0.2">
      <c r="A379" s="18"/>
      <c r="B379" s="18"/>
      <c r="C379" s="19"/>
      <c r="D379" s="19"/>
      <c r="E379" s="20" t="s">
        <v>734</v>
      </c>
      <c r="F379" s="5"/>
      <c r="G379" s="7" t="s">
        <v>28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14">
        <v>1877411.67</v>
      </c>
      <c r="O379" s="14">
        <f t="shared" si="63"/>
        <v>1877411.67</v>
      </c>
    </row>
    <row r="380" spans="1:15" x14ac:dyDescent="0.2">
      <c r="A380" s="18"/>
      <c r="B380" s="18"/>
      <c r="C380" s="19"/>
      <c r="D380" s="19"/>
      <c r="E380" s="20" t="s">
        <v>735</v>
      </c>
      <c r="F380" s="5"/>
      <c r="G380" s="7" t="s">
        <v>51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14">
        <v>1765031.05</v>
      </c>
      <c r="O380" s="14">
        <f t="shared" si="63"/>
        <v>1765031.05</v>
      </c>
    </row>
    <row r="381" spans="1:15" x14ac:dyDescent="0.2">
      <c r="A381" s="18"/>
      <c r="B381" s="18"/>
      <c r="C381" s="19"/>
      <c r="D381" s="19"/>
      <c r="E381" s="20" t="s">
        <v>775</v>
      </c>
      <c r="F381" s="5"/>
      <c r="G381" s="7" t="s">
        <v>46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14">
        <v>2216451.58</v>
      </c>
      <c r="O381" s="14">
        <f t="shared" si="63"/>
        <v>2216451.58</v>
      </c>
    </row>
    <row r="382" spans="1:15" x14ac:dyDescent="0.2">
      <c r="A382" s="18"/>
      <c r="B382" s="18"/>
      <c r="C382" s="19"/>
      <c r="D382" s="19"/>
      <c r="E382" s="20" t="s">
        <v>137</v>
      </c>
      <c r="F382" s="5"/>
      <c r="G382" s="7" t="s">
        <v>43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14">
        <v>1081999.06</v>
      </c>
      <c r="O382" s="14">
        <f t="shared" si="63"/>
        <v>1081999.06</v>
      </c>
    </row>
    <row r="383" spans="1:15" x14ac:dyDescent="0.2">
      <c r="A383" s="18"/>
      <c r="B383" s="18"/>
      <c r="C383" s="19"/>
      <c r="D383" s="19"/>
      <c r="E383" s="20" t="s">
        <v>143</v>
      </c>
      <c r="F383" s="5"/>
      <c r="G383" s="7" t="s">
        <v>69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14">
        <v>902752.12</v>
      </c>
      <c r="O383" s="14">
        <f t="shared" si="63"/>
        <v>902752.12</v>
      </c>
    </row>
    <row r="384" spans="1:15" x14ac:dyDescent="0.2">
      <c r="A384" s="18"/>
      <c r="B384" s="18"/>
      <c r="C384" s="19"/>
      <c r="D384" s="19"/>
      <c r="E384" s="20" t="s">
        <v>310</v>
      </c>
      <c r="F384" s="5"/>
      <c r="G384" s="7" t="s">
        <v>18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14">
        <v>687130.77</v>
      </c>
      <c r="O384" s="14">
        <f t="shared" si="63"/>
        <v>687130.77</v>
      </c>
    </row>
    <row r="385" spans="1:15" x14ac:dyDescent="0.2">
      <c r="A385" s="18"/>
      <c r="B385" s="18"/>
      <c r="C385" s="19"/>
      <c r="D385" s="19"/>
      <c r="E385" s="20" t="s">
        <v>814</v>
      </c>
      <c r="F385" s="5"/>
      <c r="G385" s="7" t="s">
        <v>38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14">
        <v>584344.13</v>
      </c>
      <c r="O385" s="14">
        <f t="shared" si="63"/>
        <v>584344.13</v>
      </c>
    </row>
    <row r="386" spans="1:15" x14ac:dyDescent="0.2">
      <c r="A386" s="18"/>
      <c r="B386" s="18"/>
      <c r="C386" s="19"/>
      <c r="D386" s="19"/>
      <c r="E386" s="20" t="s">
        <v>736</v>
      </c>
      <c r="F386" s="5"/>
      <c r="G386" s="7" t="s">
        <v>62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14">
        <v>410403.3</v>
      </c>
      <c r="O386" s="14">
        <f t="shared" si="63"/>
        <v>410403.3</v>
      </c>
    </row>
    <row r="387" spans="1:15" x14ac:dyDescent="0.2">
      <c r="A387" s="18"/>
      <c r="B387" s="18"/>
      <c r="C387" s="19"/>
      <c r="D387" s="19"/>
      <c r="E387" s="20" t="s">
        <v>463</v>
      </c>
      <c r="F387" s="5"/>
      <c r="G387" s="7" t="s">
        <v>43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14">
        <v>947670.16</v>
      </c>
      <c r="O387" s="14">
        <f t="shared" si="63"/>
        <v>947670.16</v>
      </c>
    </row>
    <row r="388" spans="1:15" x14ac:dyDescent="0.2">
      <c r="A388" s="18"/>
      <c r="B388" s="18"/>
      <c r="C388" s="19"/>
      <c r="D388" s="19"/>
      <c r="E388" s="20" t="s">
        <v>464</v>
      </c>
      <c r="F388" s="5"/>
      <c r="G388" s="7" t="s">
        <v>14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14">
        <v>845707.18</v>
      </c>
      <c r="O388" s="14">
        <f t="shared" si="63"/>
        <v>845707.18</v>
      </c>
    </row>
    <row r="389" spans="1:15" x14ac:dyDescent="0.2">
      <c r="A389" s="18"/>
      <c r="B389" s="18"/>
      <c r="C389" s="19"/>
      <c r="D389" s="19"/>
      <c r="E389" s="20" t="s">
        <v>465</v>
      </c>
      <c r="F389" s="5"/>
      <c r="G389" s="7" t="s">
        <v>46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14">
        <v>175855</v>
      </c>
      <c r="O389" s="14">
        <f t="shared" si="63"/>
        <v>175855</v>
      </c>
    </row>
    <row r="390" spans="1:15" x14ac:dyDescent="0.2">
      <c r="A390" s="18"/>
      <c r="B390" s="18"/>
      <c r="C390" s="19"/>
      <c r="D390" s="19"/>
      <c r="E390" s="20" t="s">
        <v>317</v>
      </c>
      <c r="F390" s="5"/>
      <c r="G390" s="7" t="s">
        <v>47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14">
        <v>259976.82</v>
      </c>
      <c r="O390" s="14">
        <f t="shared" si="63"/>
        <v>259976.82</v>
      </c>
    </row>
    <row r="391" spans="1:15" x14ac:dyDescent="0.2">
      <c r="A391" s="24"/>
      <c r="B391" s="24"/>
      <c r="C391" s="25"/>
      <c r="D391" s="25"/>
      <c r="E391" s="28" t="s">
        <v>315</v>
      </c>
      <c r="F391" s="26"/>
      <c r="G391" s="17" t="s">
        <v>33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1">
        <v>1422783.78</v>
      </c>
      <c r="O391" s="21">
        <f t="shared" si="63"/>
        <v>1422783.78</v>
      </c>
    </row>
    <row r="392" spans="1:15" x14ac:dyDescent="0.2">
      <c r="A392" s="18"/>
      <c r="B392" s="18"/>
      <c r="C392" s="19"/>
      <c r="D392" s="19"/>
      <c r="E392" s="20" t="s">
        <v>318</v>
      </c>
      <c r="F392" s="5"/>
      <c r="G392" s="7" t="s">
        <v>68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14">
        <v>543638.93000000005</v>
      </c>
      <c r="O392" s="14">
        <f t="shared" si="63"/>
        <v>543638.93000000005</v>
      </c>
    </row>
    <row r="393" spans="1:15" x14ac:dyDescent="0.2">
      <c r="A393" s="18"/>
      <c r="B393" s="18"/>
      <c r="C393" s="19"/>
      <c r="D393" s="19"/>
      <c r="E393" s="20" t="s">
        <v>154</v>
      </c>
      <c r="F393" s="5"/>
      <c r="G393" s="7" t="s">
        <v>28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14">
        <v>1269377.77</v>
      </c>
      <c r="O393" s="14">
        <f t="shared" si="63"/>
        <v>1269377.77</v>
      </c>
    </row>
    <row r="394" spans="1:15" x14ac:dyDescent="0.2">
      <c r="A394" s="18"/>
      <c r="B394" s="18"/>
      <c r="C394" s="19"/>
      <c r="D394" s="19"/>
      <c r="E394" s="20" t="s">
        <v>347</v>
      </c>
      <c r="F394" s="5"/>
      <c r="G394" s="7" t="s">
        <v>40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14">
        <v>3303625.44</v>
      </c>
      <c r="O394" s="14">
        <f t="shared" si="63"/>
        <v>3303625.44</v>
      </c>
    </row>
    <row r="395" spans="1:15" x14ac:dyDescent="0.2">
      <c r="A395" s="18"/>
      <c r="B395" s="18"/>
      <c r="C395" s="19"/>
      <c r="D395" s="19"/>
      <c r="E395" s="20" t="s">
        <v>150</v>
      </c>
      <c r="F395" s="5"/>
      <c r="G395" s="7" t="s">
        <v>134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14">
        <v>3902772.84</v>
      </c>
      <c r="O395" s="14">
        <f t="shared" si="63"/>
        <v>3902772.84</v>
      </c>
    </row>
    <row r="396" spans="1:15" x14ac:dyDescent="0.2">
      <c r="A396" s="18"/>
      <c r="B396" s="18"/>
      <c r="C396" s="19"/>
      <c r="D396" s="19"/>
      <c r="E396" s="20" t="s">
        <v>153</v>
      </c>
      <c r="F396" s="5"/>
      <c r="G396" s="7" t="s">
        <v>85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14">
        <v>2386181.5699999998</v>
      </c>
      <c r="O396" s="14">
        <f t="shared" si="63"/>
        <v>2386181.5699999998</v>
      </c>
    </row>
    <row r="397" spans="1:15" x14ac:dyDescent="0.2">
      <c r="A397" s="18"/>
      <c r="B397" s="18"/>
      <c r="C397" s="19"/>
      <c r="D397" s="19"/>
      <c r="E397" s="20" t="s">
        <v>340</v>
      </c>
      <c r="F397" s="5"/>
      <c r="G397" s="7" t="s">
        <v>53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14">
        <v>1719887.04</v>
      </c>
      <c r="O397" s="14">
        <f t="shared" si="63"/>
        <v>1719887.04</v>
      </c>
    </row>
    <row r="398" spans="1:15" x14ac:dyDescent="0.2">
      <c r="A398" s="18"/>
      <c r="B398" s="18"/>
      <c r="C398" s="19"/>
      <c r="D398" s="19"/>
      <c r="E398" s="20" t="s">
        <v>466</v>
      </c>
      <c r="F398" s="5"/>
      <c r="G398" s="7" t="s">
        <v>44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14">
        <v>1933060.26</v>
      </c>
      <c r="O398" s="14">
        <f t="shared" si="63"/>
        <v>1933060.26</v>
      </c>
    </row>
    <row r="399" spans="1:15" x14ac:dyDescent="0.2">
      <c r="A399" s="18"/>
      <c r="B399" s="18"/>
      <c r="C399" s="19"/>
      <c r="D399" s="19"/>
      <c r="E399" s="20" t="s">
        <v>467</v>
      </c>
      <c r="F399" s="5"/>
      <c r="G399" s="7" t="s">
        <v>47</v>
      </c>
      <c r="H399" s="22">
        <v>0</v>
      </c>
      <c r="I399" s="22">
        <v>0</v>
      </c>
      <c r="J399" s="22">
        <v>0</v>
      </c>
      <c r="K399" s="14">
        <v>144463.93</v>
      </c>
      <c r="L399" s="22">
        <v>0</v>
      </c>
      <c r="M399" s="22">
        <v>0</v>
      </c>
      <c r="N399" s="14">
        <v>5034320.88</v>
      </c>
      <c r="O399" s="14">
        <f t="shared" si="63"/>
        <v>5178784.8099999996</v>
      </c>
    </row>
    <row r="400" spans="1:15" x14ac:dyDescent="0.2">
      <c r="A400" s="18"/>
      <c r="B400" s="18"/>
      <c r="C400" s="19"/>
      <c r="D400" s="19"/>
      <c r="E400" s="20" t="s">
        <v>468</v>
      </c>
      <c r="F400" s="5"/>
      <c r="G400" s="7" t="s">
        <v>74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14">
        <v>3238031.85</v>
      </c>
      <c r="O400" s="14">
        <f t="shared" si="63"/>
        <v>3238031.85</v>
      </c>
    </row>
    <row r="401" spans="1:15" x14ac:dyDescent="0.2">
      <c r="A401" s="18"/>
      <c r="B401" s="18"/>
      <c r="C401" s="19"/>
      <c r="D401" s="19"/>
      <c r="E401" s="20" t="s">
        <v>158</v>
      </c>
      <c r="F401" s="5"/>
      <c r="G401" s="7" t="s">
        <v>62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14">
        <v>1622683.69</v>
      </c>
      <c r="O401" s="14">
        <f t="shared" si="63"/>
        <v>1622683.69</v>
      </c>
    </row>
    <row r="402" spans="1:15" x14ac:dyDescent="0.2">
      <c r="A402" s="18"/>
      <c r="B402" s="18"/>
      <c r="C402" s="19"/>
      <c r="D402" s="19"/>
      <c r="E402" s="20" t="s">
        <v>151</v>
      </c>
      <c r="F402" s="5"/>
      <c r="G402" s="7" t="s">
        <v>47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14">
        <v>1276254.47</v>
      </c>
      <c r="O402" s="14">
        <f t="shared" si="63"/>
        <v>1276254.47</v>
      </c>
    </row>
    <row r="403" spans="1:15" x14ac:dyDescent="0.2">
      <c r="A403" s="18"/>
      <c r="B403" s="18"/>
      <c r="C403" s="19"/>
      <c r="D403" s="19"/>
      <c r="E403" s="20" t="s">
        <v>469</v>
      </c>
      <c r="F403" s="5"/>
      <c r="G403" s="7" t="s">
        <v>21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14">
        <v>1270011.43</v>
      </c>
      <c r="O403" s="14">
        <f t="shared" si="63"/>
        <v>1270011.43</v>
      </c>
    </row>
    <row r="404" spans="1:15" x14ac:dyDescent="0.2">
      <c r="A404" s="18"/>
      <c r="B404" s="18"/>
      <c r="C404" s="19"/>
      <c r="D404" s="19"/>
      <c r="E404" s="20" t="s">
        <v>470</v>
      </c>
      <c r="F404" s="5"/>
      <c r="G404" s="7" t="s">
        <v>134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14">
        <v>708898.48</v>
      </c>
      <c r="O404" s="14">
        <f t="shared" si="63"/>
        <v>708898.48</v>
      </c>
    </row>
    <row r="405" spans="1:15" x14ac:dyDescent="0.2">
      <c r="A405" s="18"/>
      <c r="B405" s="18"/>
      <c r="C405" s="19"/>
      <c r="D405" s="19"/>
      <c r="E405" s="20" t="s">
        <v>471</v>
      </c>
      <c r="F405" s="5"/>
      <c r="G405" s="7" t="s">
        <v>30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14">
        <v>1698465.52</v>
      </c>
      <c r="O405" s="14">
        <f t="shared" si="63"/>
        <v>1698465.52</v>
      </c>
    </row>
    <row r="406" spans="1:15" x14ac:dyDescent="0.2">
      <c r="A406" s="18"/>
      <c r="B406" s="18"/>
      <c r="C406" s="19"/>
      <c r="D406" s="19"/>
      <c r="E406" s="20" t="s">
        <v>472</v>
      </c>
      <c r="F406" s="5"/>
      <c r="G406" s="7" t="s">
        <v>63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14">
        <v>2265367.64</v>
      </c>
      <c r="O406" s="14">
        <f t="shared" ref="O406:O469" si="64">SUM(H406:N406)</f>
        <v>2265367.64</v>
      </c>
    </row>
    <row r="407" spans="1:15" x14ac:dyDescent="0.2">
      <c r="A407" s="18"/>
      <c r="B407" s="18"/>
      <c r="C407" s="19"/>
      <c r="D407" s="19"/>
      <c r="E407" s="20" t="s">
        <v>473</v>
      </c>
      <c r="F407" s="5"/>
      <c r="G407" s="7" t="s">
        <v>69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14">
        <v>1287562.46</v>
      </c>
      <c r="O407" s="14">
        <f t="shared" si="64"/>
        <v>1287562.46</v>
      </c>
    </row>
    <row r="408" spans="1:15" x14ac:dyDescent="0.2">
      <c r="A408" s="18"/>
      <c r="B408" s="18"/>
      <c r="C408" s="19"/>
      <c r="D408" s="19"/>
      <c r="E408" s="20" t="s">
        <v>474</v>
      </c>
      <c r="F408" s="5"/>
      <c r="G408" s="7" t="s">
        <v>31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14">
        <v>1002365.42</v>
      </c>
      <c r="O408" s="14">
        <f t="shared" si="64"/>
        <v>1002365.42</v>
      </c>
    </row>
    <row r="409" spans="1:15" x14ac:dyDescent="0.2">
      <c r="A409" s="18"/>
      <c r="B409" s="18"/>
      <c r="C409" s="19"/>
      <c r="D409" s="19"/>
      <c r="E409" s="20" t="s">
        <v>475</v>
      </c>
      <c r="F409" s="5"/>
      <c r="G409" s="7" t="s">
        <v>21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14">
        <v>2182386.2200000002</v>
      </c>
      <c r="O409" s="14">
        <f t="shared" si="64"/>
        <v>2182386.2200000002</v>
      </c>
    </row>
    <row r="410" spans="1:15" x14ac:dyDescent="0.2">
      <c r="A410" s="18"/>
      <c r="B410" s="18"/>
      <c r="C410" s="19"/>
      <c r="D410" s="19"/>
      <c r="E410" s="20" t="s">
        <v>476</v>
      </c>
      <c r="F410" s="5"/>
      <c r="G410" s="7" t="s">
        <v>40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14">
        <v>2593851.2799999998</v>
      </c>
      <c r="O410" s="14">
        <f t="shared" si="64"/>
        <v>2593851.2799999998</v>
      </c>
    </row>
    <row r="411" spans="1:15" x14ac:dyDescent="0.2">
      <c r="A411" s="18"/>
      <c r="B411" s="18"/>
      <c r="C411" s="19"/>
      <c r="D411" s="19"/>
      <c r="E411" s="20" t="s">
        <v>477</v>
      </c>
      <c r="F411" s="5"/>
      <c r="G411" s="7" t="s">
        <v>55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14">
        <v>1856489.71</v>
      </c>
      <c r="O411" s="14">
        <f t="shared" si="64"/>
        <v>1856489.71</v>
      </c>
    </row>
    <row r="412" spans="1:15" x14ac:dyDescent="0.2">
      <c r="A412" s="18"/>
      <c r="B412" s="18"/>
      <c r="C412" s="19"/>
      <c r="D412" s="19"/>
      <c r="E412" s="20" t="s">
        <v>478</v>
      </c>
      <c r="F412" s="5"/>
      <c r="G412" s="7" t="s">
        <v>244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14">
        <v>3595309.07</v>
      </c>
      <c r="O412" s="14">
        <f t="shared" si="64"/>
        <v>3595309.07</v>
      </c>
    </row>
    <row r="413" spans="1:15" x14ac:dyDescent="0.2">
      <c r="A413" s="18"/>
      <c r="B413" s="18"/>
      <c r="C413" s="19"/>
      <c r="D413" s="19"/>
      <c r="E413" s="20" t="s">
        <v>479</v>
      </c>
      <c r="F413" s="5"/>
      <c r="G413" s="7" t="s">
        <v>43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14">
        <v>1186672.45</v>
      </c>
      <c r="O413" s="14">
        <f t="shared" si="64"/>
        <v>1186672.45</v>
      </c>
    </row>
    <row r="414" spans="1:15" x14ac:dyDescent="0.2">
      <c r="A414" s="18"/>
      <c r="B414" s="18"/>
      <c r="C414" s="19"/>
      <c r="D414" s="19"/>
      <c r="E414" s="20" t="s">
        <v>146</v>
      </c>
      <c r="F414" s="5"/>
      <c r="G414" s="7" t="s">
        <v>77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14">
        <v>1153610.8899999999</v>
      </c>
      <c r="O414" s="14">
        <f t="shared" si="64"/>
        <v>1153610.8899999999</v>
      </c>
    </row>
    <row r="415" spans="1:15" x14ac:dyDescent="0.2">
      <c r="A415" s="18"/>
      <c r="B415" s="18"/>
      <c r="C415" s="19"/>
      <c r="D415" s="19"/>
      <c r="E415" s="20" t="s">
        <v>164</v>
      </c>
      <c r="F415" s="5"/>
      <c r="G415" s="7" t="s">
        <v>17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14">
        <v>4026510.49</v>
      </c>
      <c r="O415" s="14">
        <f t="shared" si="64"/>
        <v>4026510.49</v>
      </c>
    </row>
    <row r="416" spans="1:15" x14ac:dyDescent="0.2">
      <c r="A416" s="18"/>
      <c r="B416" s="18"/>
      <c r="C416" s="19"/>
      <c r="D416" s="19"/>
      <c r="E416" s="20" t="s">
        <v>480</v>
      </c>
      <c r="F416" s="5"/>
      <c r="G416" s="7" t="s">
        <v>32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14">
        <v>1561835.24</v>
      </c>
      <c r="O416" s="14">
        <f t="shared" si="64"/>
        <v>1561835.24</v>
      </c>
    </row>
    <row r="417" spans="1:15" x14ac:dyDescent="0.2">
      <c r="A417" s="18"/>
      <c r="B417" s="18"/>
      <c r="C417" s="19"/>
      <c r="D417" s="19"/>
      <c r="E417" s="20" t="s">
        <v>481</v>
      </c>
      <c r="F417" s="5"/>
      <c r="G417" s="7" t="s">
        <v>243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14">
        <v>3433082.3</v>
      </c>
      <c r="O417" s="14">
        <f t="shared" si="64"/>
        <v>3433082.3</v>
      </c>
    </row>
    <row r="418" spans="1:15" x14ac:dyDescent="0.2">
      <c r="A418" s="18"/>
      <c r="B418" s="18"/>
      <c r="C418" s="19"/>
      <c r="D418" s="19"/>
      <c r="E418" s="20" t="s">
        <v>482</v>
      </c>
      <c r="F418" s="5"/>
      <c r="G418" s="7" t="s">
        <v>54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14">
        <v>3586983.18</v>
      </c>
      <c r="O418" s="14">
        <f t="shared" si="64"/>
        <v>3586983.18</v>
      </c>
    </row>
    <row r="419" spans="1:15" x14ac:dyDescent="0.2">
      <c r="A419" s="18"/>
      <c r="B419" s="18"/>
      <c r="C419" s="19"/>
      <c r="D419" s="19"/>
      <c r="E419" s="20" t="s">
        <v>483</v>
      </c>
      <c r="F419" s="5"/>
      <c r="G419" s="7" t="s">
        <v>14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14">
        <v>3555951.5</v>
      </c>
      <c r="O419" s="14">
        <f t="shared" si="64"/>
        <v>3555951.5</v>
      </c>
    </row>
    <row r="420" spans="1:15" x14ac:dyDescent="0.2">
      <c r="A420" s="18"/>
      <c r="B420" s="18"/>
      <c r="C420" s="19"/>
      <c r="D420" s="19"/>
      <c r="E420" s="20" t="s">
        <v>328</v>
      </c>
      <c r="F420" s="5"/>
      <c r="G420" s="7" t="s">
        <v>48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14">
        <v>2881641.77</v>
      </c>
      <c r="O420" s="14">
        <f t="shared" si="64"/>
        <v>2881641.77</v>
      </c>
    </row>
    <row r="421" spans="1:15" x14ac:dyDescent="0.2">
      <c r="A421" s="18"/>
      <c r="B421" s="18"/>
      <c r="C421" s="19"/>
      <c r="D421" s="19"/>
      <c r="E421" s="20" t="s">
        <v>157</v>
      </c>
      <c r="F421" s="5"/>
      <c r="G421" s="7" t="s">
        <v>47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14">
        <v>1185163.1299999999</v>
      </c>
      <c r="O421" s="14">
        <f t="shared" si="64"/>
        <v>1185163.1299999999</v>
      </c>
    </row>
    <row r="422" spans="1:15" x14ac:dyDescent="0.2">
      <c r="A422" s="18"/>
      <c r="B422" s="18"/>
      <c r="C422" s="19"/>
      <c r="D422" s="19"/>
      <c r="E422" s="20" t="s">
        <v>325</v>
      </c>
      <c r="F422" s="5"/>
      <c r="G422" s="7" t="s">
        <v>89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14">
        <v>2903747.41</v>
      </c>
      <c r="O422" s="14">
        <f t="shared" si="64"/>
        <v>2903747.41</v>
      </c>
    </row>
    <row r="423" spans="1:15" x14ac:dyDescent="0.2">
      <c r="A423" s="18"/>
      <c r="B423" s="18"/>
      <c r="C423" s="19"/>
      <c r="D423" s="19"/>
      <c r="E423" s="20" t="s">
        <v>338</v>
      </c>
      <c r="F423" s="5"/>
      <c r="G423" s="7" t="s">
        <v>57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14">
        <v>1516588.69</v>
      </c>
      <c r="O423" s="14">
        <f t="shared" si="64"/>
        <v>1516588.69</v>
      </c>
    </row>
    <row r="424" spans="1:15" x14ac:dyDescent="0.2">
      <c r="A424" s="18"/>
      <c r="B424" s="18"/>
      <c r="C424" s="19"/>
      <c r="D424" s="19"/>
      <c r="E424" s="20" t="s">
        <v>484</v>
      </c>
      <c r="F424" s="5"/>
      <c r="G424" s="7" t="s">
        <v>47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14">
        <v>1217465.6000000001</v>
      </c>
      <c r="O424" s="14">
        <f t="shared" si="64"/>
        <v>1217465.6000000001</v>
      </c>
    </row>
    <row r="425" spans="1:15" x14ac:dyDescent="0.2">
      <c r="A425" s="18"/>
      <c r="B425" s="18"/>
      <c r="C425" s="19"/>
      <c r="D425" s="19"/>
      <c r="E425" s="20" t="s">
        <v>485</v>
      </c>
      <c r="F425" s="5"/>
      <c r="G425" s="7" t="s">
        <v>17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14">
        <v>1536421.67</v>
      </c>
      <c r="O425" s="14">
        <f t="shared" si="64"/>
        <v>1536421.67</v>
      </c>
    </row>
    <row r="426" spans="1:15" x14ac:dyDescent="0.2">
      <c r="A426" s="18"/>
      <c r="B426" s="18"/>
      <c r="C426" s="19"/>
      <c r="D426" s="19"/>
      <c r="E426" s="20" t="s">
        <v>813</v>
      </c>
      <c r="F426" s="5"/>
      <c r="G426" s="7" t="s">
        <v>42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14">
        <v>2571562.9500000002</v>
      </c>
      <c r="O426" s="14">
        <f t="shared" si="64"/>
        <v>2571562.9500000002</v>
      </c>
    </row>
    <row r="427" spans="1:15" x14ac:dyDescent="0.2">
      <c r="A427" s="18"/>
      <c r="B427" s="18"/>
      <c r="C427" s="19"/>
      <c r="D427" s="19"/>
      <c r="E427" s="20" t="s">
        <v>486</v>
      </c>
      <c r="F427" s="5"/>
      <c r="G427" s="7" t="s">
        <v>65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14">
        <v>1668598.46</v>
      </c>
      <c r="O427" s="14">
        <f t="shared" si="64"/>
        <v>1668598.46</v>
      </c>
    </row>
    <row r="428" spans="1:15" x14ac:dyDescent="0.2">
      <c r="A428" s="18"/>
      <c r="B428" s="18"/>
      <c r="C428" s="19"/>
      <c r="D428" s="19"/>
      <c r="E428" s="20" t="s">
        <v>487</v>
      </c>
      <c r="F428" s="5"/>
      <c r="G428" s="7" t="s">
        <v>33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14">
        <v>1176001.24</v>
      </c>
      <c r="O428" s="14">
        <f t="shared" si="64"/>
        <v>1176001.24</v>
      </c>
    </row>
    <row r="429" spans="1:15" x14ac:dyDescent="0.2">
      <c r="A429" s="18"/>
      <c r="B429" s="18"/>
      <c r="C429" s="19"/>
      <c r="D429" s="19"/>
      <c r="E429" s="20" t="s">
        <v>165</v>
      </c>
      <c r="F429" s="5"/>
      <c r="G429" s="7" t="s">
        <v>76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14">
        <v>1027156.32</v>
      </c>
      <c r="O429" s="14">
        <f t="shared" si="64"/>
        <v>1027156.32</v>
      </c>
    </row>
    <row r="430" spans="1:15" x14ac:dyDescent="0.2">
      <c r="A430" s="18"/>
      <c r="B430" s="18"/>
      <c r="C430" s="19"/>
      <c r="D430" s="19"/>
      <c r="E430" s="20" t="s">
        <v>488</v>
      </c>
      <c r="F430" s="5"/>
      <c r="G430" s="7" t="s">
        <v>65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14">
        <v>1804123.01</v>
      </c>
      <c r="O430" s="14">
        <f t="shared" si="64"/>
        <v>1804123.01</v>
      </c>
    </row>
    <row r="431" spans="1:15" x14ac:dyDescent="0.2">
      <c r="A431" s="18"/>
      <c r="B431" s="18"/>
      <c r="C431" s="19"/>
      <c r="D431" s="19"/>
      <c r="E431" s="20" t="s">
        <v>489</v>
      </c>
      <c r="F431" s="5"/>
      <c r="G431" s="7" t="s">
        <v>50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14">
        <v>1448037.71</v>
      </c>
      <c r="O431" s="14">
        <f t="shared" si="64"/>
        <v>1448037.71</v>
      </c>
    </row>
    <row r="432" spans="1:15" x14ac:dyDescent="0.2">
      <c r="A432" s="18"/>
      <c r="B432" s="18"/>
      <c r="C432" s="19"/>
      <c r="D432" s="19"/>
      <c r="E432" s="20" t="s">
        <v>332</v>
      </c>
      <c r="F432" s="5"/>
      <c r="G432" s="7" t="s">
        <v>320</v>
      </c>
      <c r="H432" s="22">
        <v>0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14">
        <v>248773.12</v>
      </c>
      <c r="O432" s="14">
        <f t="shared" si="64"/>
        <v>248773.12</v>
      </c>
    </row>
    <row r="433" spans="1:15" x14ac:dyDescent="0.2">
      <c r="A433" s="18"/>
      <c r="B433" s="18"/>
      <c r="C433" s="19"/>
      <c r="D433" s="19"/>
      <c r="E433" s="20" t="s">
        <v>323</v>
      </c>
      <c r="F433" s="5"/>
      <c r="G433" s="7" t="s">
        <v>324</v>
      </c>
      <c r="H433" s="22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0</v>
      </c>
      <c r="N433" s="14">
        <v>1864363.26</v>
      </c>
      <c r="O433" s="14">
        <f t="shared" si="64"/>
        <v>1864363.26</v>
      </c>
    </row>
    <row r="434" spans="1:15" x14ac:dyDescent="0.2">
      <c r="A434" s="18"/>
      <c r="B434" s="18"/>
      <c r="C434" s="19"/>
      <c r="D434" s="19"/>
      <c r="E434" s="20" t="s">
        <v>159</v>
      </c>
      <c r="F434" s="5"/>
      <c r="G434" s="7" t="s">
        <v>136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14">
        <v>1347725.84</v>
      </c>
      <c r="O434" s="14">
        <f t="shared" si="64"/>
        <v>1347725.84</v>
      </c>
    </row>
    <row r="435" spans="1:15" x14ac:dyDescent="0.2">
      <c r="A435" s="18"/>
      <c r="B435" s="18"/>
      <c r="C435" s="19"/>
      <c r="D435" s="19"/>
      <c r="E435" s="20" t="s">
        <v>156</v>
      </c>
      <c r="F435" s="5"/>
      <c r="G435" s="7" t="s">
        <v>48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14">
        <v>2293127.1800000002</v>
      </c>
      <c r="O435" s="14">
        <f t="shared" si="64"/>
        <v>2293127.1800000002</v>
      </c>
    </row>
    <row r="436" spans="1:15" x14ac:dyDescent="0.2">
      <c r="A436" s="18"/>
      <c r="B436" s="18"/>
      <c r="C436" s="19"/>
      <c r="D436" s="19"/>
      <c r="E436" s="20" t="s">
        <v>331</v>
      </c>
      <c r="F436" s="5"/>
      <c r="G436" s="7" t="s">
        <v>89</v>
      </c>
      <c r="H436" s="22">
        <v>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14">
        <v>3872981.87</v>
      </c>
      <c r="O436" s="14">
        <f t="shared" si="64"/>
        <v>3872981.87</v>
      </c>
    </row>
    <row r="437" spans="1:15" x14ac:dyDescent="0.2">
      <c r="A437" s="18"/>
      <c r="B437" s="18"/>
      <c r="C437" s="19"/>
      <c r="D437" s="19"/>
      <c r="E437" s="20" t="s">
        <v>490</v>
      </c>
      <c r="F437" s="5"/>
      <c r="G437" s="7" t="s">
        <v>12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14">
        <v>5397894.3399999999</v>
      </c>
      <c r="O437" s="14">
        <f t="shared" si="64"/>
        <v>5397894.3399999999</v>
      </c>
    </row>
    <row r="438" spans="1:15" x14ac:dyDescent="0.2">
      <c r="A438" s="18"/>
      <c r="B438" s="18"/>
      <c r="C438" s="19"/>
      <c r="D438" s="19"/>
      <c r="E438" s="20" t="s">
        <v>322</v>
      </c>
      <c r="F438" s="5"/>
      <c r="G438" s="7" t="s">
        <v>218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14">
        <v>1622537.78</v>
      </c>
      <c r="O438" s="14">
        <f t="shared" si="64"/>
        <v>1622537.78</v>
      </c>
    </row>
    <row r="439" spans="1:15" x14ac:dyDescent="0.2">
      <c r="A439" s="18"/>
      <c r="B439" s="18"/>
      <c r="C439" s="19"/>
      <c r="D439" s="19"/>
      <c r="E439" s="20" t="s">
        <v>147</v>
      </c>
      <c r="F439" s="5"/>
      <c r="G439" s="7" t="s">
        <v>43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14">
        <v>2721364.89</v>
      </c>
      <c r="O439" s="14">
        <f t="shared" si="64"/>
        <v>2721364.89</v>
      </c>
    </row>
    <row r="440" spans="1:15" x14ac:dyDescent="0.2">
      <c r="A440" s="18"/>
      <c r="B440" s="18"/>
      <c r="C440" s="19"/>
      <c r="D440" s="19"/>
      <c r="E440" s="20" t="s">
        <v>160</v>
      </c>
      <c r="F440" s="5"/>
      <c r="G440" s="7" t="s">
        <v>43</v>
      </c>
      <c r="H440" s="22">
        <v>0</v>
      </c>
      <c r="I440" s="22">
        <v>0</v>
      </c>
      <c r="J440" s="22">
        <v>0</v>
      </c>
      <c r="K440" s="22">
        <v>0</v>
      </c>
      <c r="L440" s="22">
        <v>0</v>
      </c>
      <c r="M440" s="22">
        <v>0</v>
      </c>
      <c r="N440" s="14">
        <v>2457965.52</v>
      </c>
      <c r="O440" s="14">
        <f t="shared" si="64"/>
        <v>2457965.52</v>
      </c>
    </row>
    <row r="441" spans="1:15" x14ac:dyDescent="0.2">
      <c r="A441" s="18"/>
      <c r="B441" s="18"/>
      <c r="C441" s="19"/>
      <c r="D441" s="19"/>
      <c r="E441" s="20" t="s">
        <v>327</v>
      </c>
      <c r="F441" s="5"/>
      <c r="G441" s="7" t="s">
        <v>92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14">
        <v>1233595.3899999999</v>
      </c>
      <c r="O441" s="14">
        <f t="shared" si="64"/>
        <v>1233595.3899999999</v>
      </c>
    </row>
    <row r="442" spans="1:15" x14ac:dyDescent="0.2">
      <c r="A442" s="18"/>
      <c r="B442" s="18"/>
      <c r="C442" s="19"/>
      <c r="D442" s="19"/>
      <c r="E442" s="20" t="s">
        <v>491</v>
      </c>
      <c r="F442" s="5"/>
      <c r="G442" s="7" t="s">
        <v>70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14">
        <v>4421026.03</v>
      </c>
      <c r="O442" s="14">
        <f t="shared" si="64"/>
        <v>4421026.03</v>
      </c>
    </row>
    <row r="443" spans="1:15" x14ac:dyDescent="0.2">
      <c r="A443" s="18"/>
      <c r="B443" s="18"/>
      <c r="C443" s="19"/>
      <c r="D443" s="19"/>
      <c r="E443" s="20" t="s">
        <v>335</v>
      </c>
      <c r="F443" s="5"/>
      <c r="G443" s="7" t="s">
        <v>181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14">
        <v>997431.59</v>
      </c>
      <c r="O443" s="14">
        <f t="shared" si="64"/>
        <v>997431.59</v>
      </c>
    </row>
    <row r="444" spans="1:15" x14ac:dyDescent="0.2">
      <c r="A444" s="18"/>
      <c r="B444" s="18"/>
      <c r="C444" s="19"/>
      <c r="D444" s="19"/>
      <c r="E444" s="20" t="s">
        <v>737</v>
      </c>
      <c r="F444" s="5"/>
      <c r="G444" s="7" t="s">
        <v>55</v>
      </c>
      <c r="H444" s="22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14">
        <v>2538902.7599999998</v>
      </c>
      <c r="O444" s="14">
        <f t="shared" si="64"/>
        <v>2538902.7599999998</v>
      </c>
    </row>
    <row r="445" spans="1:15" x14ac:dyDescent="0.2">
      <c r="A445" s="18"/>
      <c r="B445" s="18"/>
      <c r="C445" s="19"/>
      <c r="D445" s="19"/>
      <c r="E445" s="20" t="s">
        <v>738</v>
      </c>
      <c r="F445" s="5"/>
      <c r="G445" s="7" t="s">
        <v>244</v>
      </c>
      <c r="H445" s="22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0</v>
      </c>
      <c r="N445" s="14">
        <v>1755042.14</v>
      </c>
      <c r="O445" s="14">
        <f t="shared" si="64"/>
        <v>1755042.14</v>
      </c>
    </row>
    <row r="446" spans="1:15" x14ac:dyDescent="0.2">
      <c r="A446" s="18"/>
      <c r="B446" s="18"/>
      <c r="C446" s="19"/>
      <c r="D446" s="19"/>
      <c r="E446" s="20" t="s">
        <v>492</v>
      </c>
      <c r="F446" s="5"/>
      <c r="G446" s="7" t="s">
        <v>84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14">
        <v>2703258.75</v>
      </c>
      <c r="O446" s="14">
        <f t="shared" si="64"/>
        <v>2703258.75</v>
      </c>
    </row>
    <row r="447" spans="1:15" x14ac:dyDescent="0.2">
      <c r="A447" s="18"/>
      <c r="B447" s="18"/>
      <c r="C447" s="19"/>
      <c r="D447" s="19"/>
      <c r="E447" s="20" t="s">
        <v>493</v>
      </c>
      <c r="F447" s="5"/>
      <c r="G447" s="7" t="s">
        <v>12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14">
        <v>964694.12</v>
      </c>
      <c r="O447" s="14">
        <f t="shared" si="64"/>
        <v>964694.12</v>
      </c>
    </row>
    <row r="448" spans="1:15" x14ac:dyDescent="0.2">
      <c r="A448" s="18"/>
      <c r="B448" s="18"/>
      <c r="C448" s="19"/>
      <c r="D448" s="19"/>
      <c r="E448" s="20" t="s">
        <v>494</v>
      </c>
      <c r="F448" s="5"/>
      <c r="G448" s="7" t="s">
        <v>55</v>
      </c>
      <c r="H448" s="22">
        <v>0</v>
      </c>
      <c r="I448" s="22">
        <v>0</v>
      </c>
      <c r="J448" s="22">
        <v>0</v>
      </c>
      <c r="K448" s="22">
        <v>0</v>
      </c>
      <c r="L448" s="22">
        <v>0</v>
      </c>
      <c r="M448" s="22">
        <v>0</v>
      </c>
      <c r="N448" s="14">
        <v>1103420.73</v>
      </c>
      <c r="O448" s="14">
        <f t="shared" si="64"/>
        <v>1103420.73</v>
      </c>
    </row>
    <row r="449" spans="1:15" x14ac:dyDescent="0.2">
      <c r="A449" s="18"/>
      <c r="B449" s="18"/>
      <c r="C449" s="19"/>
      <c r="D449" s="19"/>
      <c r="E449" s="20" t="s">
        <v>495</v>
      </c>
      <c r="F449" s="5"/>
      <c r="G449" s="7" t="s">
        <v>43</v>
      </c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14">
        <v>1836044.93</v>
      </c>
      <c r="O449" s="14">
        <f t="shared" si="64"/>
        <v>1836044.93</v>
      </c>
    </row>
    <row r="450" spans="1:15" x14ac:dyDescent="0.2">
      <c r="A450" s="18"/>
      <c r="B450" s="18"/>
      <c r="C450" s="19"/>
      <c r="D450" s="19"/>
      <c r="E450" s="20" t="s">
        <v>496</v>
      </c>
      <c r="F450" s="5"/>
      <c r="G450" s="7" t="s">
        <v>179</v>
      </c>
      <c r="H450" s="22">
        <v>0</v>
      </c>
      <c r="I450" s="22">
        <v>0</v>
      </c>
      <c r="J450" s="22">
        <v>0</v>
      </c>
      <c r="K450" s="22">
        <v>0</v>
      </c>
      <c r="L450" s="22">
        <v>0</v>
      </c>
      <c r="M450" s="22">
        <v>0</v>
      </c>
      <c r="N450" s="14">
        <v>2011705.44</v>
      </c>
      <c r="O450" s="14">
        <f t="shared" si="64"/>
        <v>2011705.44</v>
      </c>
    </row>
    <row r="451" spans="1:15" x14ac:dyDescent="0.2">
      <c r="A451" s="18"/>
      <c r="B451" s="18"/>
      <c r="C451" s="19"/>
      <c r="D451" s="19"/>
      <c r="E451" s="20" t="s">
        <v>497</v>
      </c>
      <c r="F451" s="5"/>
      <c r="G451" s="7" t="s">
        <v>320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0</v>
      </c>
      <c r="N451" s="14">
        <v>2449056.61</v>
      </c>
      <c r="O451" s="14">
        <f t="shared" si="64"/>
        <v>2449056.61</v>
      </c>
    </row>
    <row r="452" spans="1:15" x14ac:dyDescent="0.2">
      <c r="A452" s="18"/>
      <c r="B452" s="18"/>
      <c r="C452" s="19"/>
      <c r="D452" s="19"/>
      <c r="E452" s="20" t="s">
        <v>498</v>
      </c>
      <c r="F452" s="5"/>
      <c r="G452" s="7" t="s">
        <v>28</v>
      </c>
      <c r="H452" s="22">
        <v>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14">
        <v>1820112.67</v>
      </c>
      <c r="O452" s="14">
        <f t="shared" si="64"/>
        <v>1820112.67</v>
      </c>
    </row>
    <row r="453" spans="1:15" x14ac:dyDescent="0.2">
      <c r="A453" s="18"/>
      <c r="B453" s="18"/>
      <c r="C453" s="19"/>
      <c r="D453" s="19"/>
      <c r="E453" s="20" t="s">
        <v>499</v>
      </c>
      <c r="F453" s="5"/>
      <c r="G453" s="7" t="s">
        <v>89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14">
        <v>999722.28</v>
      </c>
      <c r="O453" s="14">
        <f t="shared" si="64"/>
        <v>999722.28</v>
      </c>
    </row>
    <row r="454" spans="1:15" x14ac:dyDescent="0.2">
      <c r="A454" s="18"/>
      <c r="B454" s="18"/>
      <c r="C454" s="19"/>
      <c r="D454" s="19"/>
      <c r="E454" s="20" t="s">
        <v>500</v>
      </c>
      <c r="F454" s="5"/>
      <c r="G454" s="7" t="s">
        <v>30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14">
        <v>1647427.07</v>
      </c>
      <c r="O454" s="14">
        <f t="shared" si="64"/>
        <v>1647427.07</v>
      </c>
    </row>
    <row r="455" spans="1:15" x14ac:dyDescent="0.2">
      <c r="A455" s="18"/>
      <c r="B455" s="18"/>
      <c r="C455" s="19"/>
      <c r="D455" s="19"/>
      <c r="E455" s="20" t="s">
        <v>501</v>
      </c>
      <c r="F455" s="5"/>
      <c r="G455" s="7" t="s">
        <v>55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14">
        <v>537200.9</v>
      </c>
      <c r="O455" s="14">
        <f t="shared" si="64"/>
        <v>537200.9</v>
      </c>
    </row>
    <row r="456" spans="1:15" x14ac:dyDescent="0.2">
      <c r="A456" s="18"/>
      <c r="B456" s="18"/>
      <c r="C456" s="19"/>
      <c r="D456" s="19"/>
      <c r="E456" s="20" t="s">
        <v>739</v>
      </c>
      <c r="F456" s="5"/>
      <c r="G456" s="7" t="s">
        <v>28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14">
        <v>622698.16</v>
      </c>
      <c r="O456" s="14">
        <f t="shared" si="64"/>
        <v>622698.16</v>
      </c>
    </row>
    <row r="457" spans="1:15" x14ac:dyDescent="0.2">
      <c r="A457" s="18"/>
      <c r="B457" s="18"/>
      <c r="C457" s="19"/>
      <c r="D457" s="19"/>
      <c r="E457" s="20" t="s">
        <v>740</v>
      </c>
      <c r="F457" s="5"/>
      <c r="G457" s="7" t="s">
        <v>89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14">
        <v>1188235.74</v>
      </c>
      <c r="O457" s="14">
        <f t="shared" si="64"/>
        <v>1188235.74</v>
      </c>
    </row>
    <row r="458" spans="1:15" x14ac:dyDescent="0.2">
      <c r="A458" s="18"/>
      <c r="B458" s="18"/>
      <c r="C458" s="19"/>
      <c r="D458" s="19"/>
      <c r="E458" s="20" t="s">
        <v>741</v>
      </c>
      <c r="F458" s="5"/>
      <c r="G458" s="7" t="s">
        <v>18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14">
        <v>2140736.77</v>
      </c>
      <c r="O458" s="14">
        <f t="shared" si="64"/>
        <v>2140736.77</v>
      </c>
    </row>
    <row r="459" spans="1:15" x14ac:dyDescent="0.2">
      <c r="A459" s="18"/>
      <c r="B459" s="18"/>
      <c r="C459" s="19"/>
      <c r="D459" s="19"/>
      <c r="E459" s="20" t="s">
        <v>742</v>
      </c>
      <c r="F459" s="5"/>
      <c r="G459" s="7" t="s">
        <v>50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22">
        <v>0</v>
      </c>
      <c r="N459" s="14">
        <v>1330654.3400000001</v>
      </c>
      <c r="O459" s="14">
        <f t="shared" si="64"/>
        <v>1330654.3400000001</v>
      </c>
    </row>
    <row r="460" spans="1:15" x14ac:dyDescent="0.2">
      <c r="A460" s="18"/>
      <c r="B460" s="18"/>
      <c r="C460" s="19"/>
      <c r="D460" s="19"/>
      <c r="E460" s="20" t="s">
        <v>502</v>
      </c>
      <c r="F460" s="5"/>
      <c r="G460" s="7" t="s">
        <v>14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14">
        <v>2766137.87</v>
      </c>
      <c r="O460" s="14">
        <f t="shared" si="64"/>
        <v>2766137.87</v>
      </c>
    </row>
    <row r="461" spans="1:15" x14ac:dyDescent="0.2">
      <c r="A461" s="18"/>
      <c r="B461" s="18"/>
      <c r="C461" s="19"/>
      <c r="D461" s="19"/>
      <c r="E461" s="20" t="s">
        <v>503</v>
      </c>
      <c r="F461" s="5"/>
      <c r="G461" s="7" t="s">
        <v>51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14">
        <v>2760491.5</v>
      </c>
      <c r="O461" s="14">
        <f t="shared" si="64"/>
        <v>2760491.5</v>
      </c>
    </row>
    <row r="462" spans="1:15" x14ac:dyDescent="0.2">
      <c r="A462" s="18"/>
      <c r="B462" s="18"/>
      <c r="C462" s="19"/>
      <c r="D462" s="19"/>
      <c r="E462" s="20" t="s">
        <v>148</v>
      </c>
      <c r="F462" s="5"/>
      <c r="G462" s="7" t="s">
        <v>65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14">
        <v>858710.78</v>
      </c>
      <c r="O462" s="14">
        <f t="shared" si="64"/>
        <v>858710.78</v>
      </c>
    </row>
    <row r="463" spans="1:15" ht="25.5" x14ac:dyDescent="0.2">
      <c r="A463" s="18"/>
      <c r="B463" s="18"/>
      <c r="C463" s="19"/>
      <c r="D463" s="19"/>
      <c r="E463" s="20" t="s">
        <v>504</v>
      </c>
      <c r="F463" s="5"/>
      <c r="G463" s="7" t="s">
        <v>35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14">
        <v>1753769.2</v>
      </c>
      <c r="O463" s="14">
        <f t="shared" si="64"/>
        <v>1753769.2</v>
      </c>
    </row>
    <row r="464" spans="1:15" x14ac:dyDescent="0.2">
      <c r="A464" s="18"/>
      <c r="B464" s="18"/>
      <c r="C464" s="19"/>
      <c r="D464" s="19"/>
      <c r="E464" s="20" t="s">
        <v>339</v>
      </c>
      <c r="F464" s="5"/>
      <c r="G464" s="7" t="s">
        <v>62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14">
        <v>399128.83</v>
      </c>
      <c r="O464" s="14">
        <f t="shared" si="64"/>
        <v>399128.83</v>
      </c>
    </row>
    <row r="465" spans="1:15" x14ac:dyDescent="0.2">
      <c r="A465" s="18"/>
      <c r="B465" s="18"/>
      <c r="C465" s="19"/>
      <c r="D465" s="19"/>
      <c r="E465" s="20" t="s">
        <v>161</v>
      </c>
      <c r="F465" s="5"/>
      <c r="G465" s="7" t="s">
        <v>32</v>
      </c>
      <c r="H465" s="22">
        <v>0</v>
      </c>
      <c r="I465" s="22">
        <v>0</v>
      </c>
      <c r="J465" s="22">
        <v>0</v>
      </c>
      <c r="K465" s="22">
        <v>0</v>
      </c>
      <c r="L465" s="22">
        <v>0</v>
      </c>
      <c r="M465" s="22">
        <v>0</v>
      </c>
      <c r="N465" s="14">
        <v>2215809.75</v>
      </c>
      <c r="O465" s="14">
        <f t="shared" si="64"/>
        <v>2215809.75</v>
      </c>
    </row>
    <row r="466" spans="1:15" x14ac:dyDescent="0.2">
      <c r="A466" s="18"/>
      <c r="B466" s="18"/>
      <c r="C466" s="19"/>
      <c r="D466" s="19"/>
      <c r="E466" s="20" t="s">
        <v>505</v>
      </c>
      <c r="F466" s="5"/>
      <c r="G466" s="7" t="s">
        <v>135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14">
        <v>1430416.91</v>
      </c>
      <c r="O466" s="14">
        <f t="shared" si="64"/>
        <v>1430416.91</v>
      </c>
    </row>
    <row r="467" spans="1:15" x14ac:dyDescent="0.2">
      <c r="A467" s="18"/>
      <c r="B467" s="18"/>
      <c r="C467" s="19"/>
      <c r="D467" s="19"/>
      <c r="E467" s="20" t="s">
        <v>166</v>
      </c>
      <c r="F467" s="5"/>
      <c r="G467" s="7" t="s">
        <v>30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14">
        <v>2905872.18</v>
      </c>
      <c r="O467" s="14">
        <f t="shared" si="64"/>
        <v>2905872.18</v>
      </c>
    </row>
    <row r="468" spans="1:15" x14ac:dyDescent="0.2">
      <c r="A468" s="18"/>
      <c r="B468" s="18"/>
      <c r="C468" s="19"/>
      <c r="D468" s="19"/>
      <c r="E468" s="20" t="s">
        <v>149</v>
      </c>
      <c r="F468" s="5"/>
      <c r="G468" s="7" t="s">
        <v>48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14">
        <v>1616341.19</v>
      </c>
      <c r="O468" s="14">
        <f t="shared" si="64"/>
        <v>1616341.19</v>
      </c>
    </row>
    <row r="469" spans="1:15" x14ac:dyDescent="0.2">
      <c r="A469" s="18"/>
      <c r="B469" s="18"/>
      <c r="C469" s="19"/>
      <c r="D469" s="19"/>
      <c r="E469" s="20" t="s">
        <v>336</v>
      </c>
      <c r="F469" s="5"/>
      <c r="G469" s="7" t="s">
        <v>337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14">
        <v>1073583.1100000001</v>
      </c>
      <c r="O469" s="14">
        <f t="shared" si="64"/>
        <v>1073583.1100000001</v>
      </c>
    </row>
    <row r="470" spans="1:15" x14ac:dyDescent="0.2">
      <c r="A470" s="18"/>
      <c r="B470" s="18"/>
      <c r="C470" s="19"/>
      <c r="D470" s="19"/>
      <c r="E470" s="20" t="s">
        <v>812</v>
      </c>
      <c r="F470" s="5"/>
      <c r="G470" s="7" t="s">
        <v>47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14">
        <v>3663429.52</v>
      </c>
      <c r="O470" s="14">
        <f t="shared" ref="O470:O533" si="65">SUM(H470:N470)</f>
        <v>3663429.52</v>
      </c>
    </row>
    <row r="471" spans="1:15" x14ac:dyDescent="0.2">
      <c r="A471" s="18"/>
      <c r="B471" s="18"/>
      <c r="C471" s="19"/>
      <c r="D471" s="19"/>
      <c r="E471" s="20" t="s">
        <v>163</v>
      </c>
      <c r="F471" s="5"/>
      <c r="G471" s="7" t="s">
        <v>36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14">
        <v>1373439.15</v>
      </c>
      <c r="O471" s="14">
        <f t="shared" si="65"/>
        <v>1373439.15</v>
      </c>
    </row>
    <row r="472" spans="1:15" x14ac:dyDescent="0.2">
      <c r="A472" s="18"/>
      <c r="B472" s="18"/>
      <c r="C472" s="19"/>
      <c r="D472" s="19"/>
      <c r="E472" s="20" t="s">
        <v>329</v>
      </c>
      <c r="F472" s="5"/>
      <c r="G472" s="7" t="s">
        <v>244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14">
        <v>1904326.63</v>
      </c>
      <c r="O472" s="14">
        <f t="shared" si="65"/>
        <v>1904326.63</v>
      </c>
    </row>
    <row r="473" spans="1:15" x14ac:dyDescent="0.2">
      <c r="A473" s="18"/>
      <c r="B473" s="18"/>
      <c r="C473" s="19"/>
      <c r="D473" s="19"/>
      <c r="E473" s="20" t="s">
        <v>506</v>
      </c>
      <c r="F473" s="5"/>
      <c r="G473" s="7" t="s">
        <v>32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14">
        <v>3189896.51</v>
      </c>
      <c r="O473" s="14">
        <f t="shared" si="65"/>
        <v>3189896.51</v>
      </c>
    </row>
    <row r="474" spans="1:15" x14ac:dyDescent="0.2">
      <c r="A474" s="18"/>
      <c r="B474" s="18"/>
      <c r="C474" s="19"/>
      <c r="D474" s="19"/>
      <c r="E474" s="20" t="s">
        <v>507</v>
      </c>
      <c r="F474" s="5"/>
      <c r="G474" s="7" t="s">
        <v>13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14">
        <v>344033.79</v>
      </c>
      <c r="O474" s="14">
        <f t="shared" si="65"/>
        <v>344033.79</v>
      </c>
    </row>
    <row r="475" spans="1:15" x14ac:dyDescent="0.2">
      <c r="A475" s="18"/>
      <c r="B475" s="18"/>
      <c r="C475" s="19"/>
      <c r="D475" s="19"/>
      <c r="E475" s="20" t="s">
        <v>508</v>
      </c>
      <c r="F475" s="5"/>
      <c r="G475" s="7" t="s">
        <v>333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14">
        <v>1868447.02</v>
      </c>
      <c r="O475" s="14">
        <f t="shared" si="65"/>
        <v>1868447.02</v>
      </c>
    </row>
    <row r="476" spans="1:15" x14ac:dyDescent="0.2">
      <c r="A476" s="18"/>
      <c r="B476" s="18"/>
      <c r="C476" s="19"/>
      <c r="D476" s="19"/>
      <c r="E476" s="20" t="s">
        <v>509</v>
      </c>
      <c r="F476" s="5"/>
      <c r="G476" s="7" t="s">
        <v>38</v>
      </c>
      <c r="H476" s="22">
        <v>0</v>
      </c>
      <c r="I476" s="22">
        <v>0</v>
      </c>
      <c r="J476" s="22">
        <v>0</v>
      </c>
      <c r="K476" s="22">
        <v>0</v>
      </c>
      <c r="L476" s="22">
        <v>0</v>
      </c>
      <c r="M476" s="22">
        <v>0</v>
      </c>
      <c r="N476" s="14">
        <v>1451908.81</v>
      </c>
      <c r="O476" s="14">
        <f t="shared" si="65"/>
        <v>1451908.81</v>
      </c>
    </row>
    <row r="477" spans="1:15" x14ac:dyDescent="0.2">
      <c r="A477" s="18"/>
      <c r="B477" s="18"/>
      <c r="C477" s="19"/>
      <c r="D477" s="19"/>
      <c r="E477" s="20" t="s">
        <v>510</v>
      </c>
      <c r="F477" s="5"/>
      <c r="G477" s="7" t="s">
        <v>69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14">
        <v>3235735.62</v>
      </c>
      <c r="O477" s="14">
        <f t="shared" si="65"/>
        <v>3235735.62</v>
      </c>
    </row>
    <row r="478" spans="1:15" x14ac:dyDescent="0.2">
      <c r="A478" s="18"/>
      <c r="B478" s="18"/>
      <c r="C478" s="19"/>
      <c r="D478" s="19"/>
      <c r="E478" s="20" t="s">
        <v>511</v>
      </c>
      <c r="F478" s="5"/>
      <c r="G478" s="7" t="s">
        <v>17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14">
        <v>2768566.42</v>
      </c>
      <c r="O478" s="14">
        <f t="shared" si="65"/>
        <v>2768566.42</v>
      </c>
    </row>
    <row r="479" spans="1:15" x14ac:dyDescent="0.2">
      <c r="A479" s="18"/>
      <c r="B479" s="18"/>
      <c r="C479" s="19"/>
      <c r="D479" s="19"/>
      <c r="E479" s="20" t="s">
        <v>512</v>
      </c>
      <c r="F479" s="5"/>
      <c r="G479" s="7" t="s">
        <v>38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14">
        <v>3745186.89</v>
      </c>
      <c r="O479" s="14">
        <f t="shared" si="65"/>
        <v>3745186.89</v>
      </c>
    </row>
    <row r="480" spans="1:15" x14ac:dyDescent="0.2">
      <c r="A480" s="18"/>
      <c r="B480" s="18"/>
      <c r="C480" s="19"/>
      <c r="D480" s="19"/>
      <c r="E480" s="20" t="s">
        <v>513</v>
      </c>
      <c r="F480" s="5"/>
      <c r="G480" s="7" t="s">
        <v>18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14">
        <v>1111676.44</v>
      </c>
      <c r="O480" s="14">
        <f t="shared" si="65"/>
        <v>1111676.44</v>
      </c>
    </row>
    <row r="481" spans="1:15" x14ac:dyDescent="0.2">
      <c r="A481" s="18"/>
      <c r="B481" s="18"/>
      <c r="C481" s="19"/>
      <c r="D481" s="19"/>
      <c r="E481" s="20" t="s">
        <v>743</v>
      </c>
      <c r="F481" s="5"/>
      <c r="G481" s="7" t="s">
        <v>17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14">
        <v>2399410.84</v>
      </c>
      <c r="O481" s="14">
        <f t="shared" si="65"/>
        <v>2399410.84</v>
      </c>
    </row>
    <row r="482" spans="1:15" x14ac:dyDescent="0.2">
      <c r="A482" s="18"/>
      <c r="B482" s="18"/>
      <c r="C482" s="19"/>
      <c r="D482" s="19"/>
      <c r="E482" s="20" t="s">
        <v>514</v>
      </c>
      <c r="F482" s="5"/>
      <c r="G482" s="7" t="s">
        <v>135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14">
        <v>1718643.33</v>
      </c>
      <c r="O482" s="14">
        <f t="shared" si="65"/>
        <v>1718643.33</v>
      </c>
    </row>
    <row r="483" spans="1:15" x14ac:dyDescent="0.2">
      <c r="A483" s="18"/>
      <c r="B483" s="18"/>
      <c r="C483" s="19"/>
      <c r="D483" s="19"/>
      <c r="E483" s="20" t="s">
        <v>744</v>
      </c>
      <c r="F483" s="5"/>
      <c r="G483" s="7" t="s">
        <v>17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14">
        <v>3229535.59</v>
      </c>
      <c r="O483" s="14">
        <f t="shared" si="65"/>
        <v>3229535.59</v>
      </c>
    </row>
    <row r="484" spans="1:15" x14ac:dyDescent="0.2">
      <c r="A484" s="18"/>
      <c r="B484" s="18"/>
      <c r="C484" s="19"/>
      <c r="D484" s="19"/>
      <c r="E484" s="20" t="s">
        <v>330</v>
      </c>
      <c r="F484" s="5"/>
      <c r="G484" s="7" t="s">
        <v>54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14">
        <v>2442839.7999999998</v>
      </c>
      <c r="O484" s="14">
        <f t="shared" si="65"/>
        <v>2442839.7999999998</v>
      </c>
    </row>
    <row r="485" spans="1:15" x14ac:dyDescent="0.2">
      <c r="A485" s="18"/>
      <c r="B485" s="18"/>
      <c r="C485" s="19"/>
      <c r="D485" s="19"/>
      <c r="E485" s="20" t="s">
        <v>745</v>
      </c>
      <c r="F485" s="5"/>
      <c r="G485" s="7" t="s">
        <v>51</v>
      </c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14">
        <v>848527.09</v>
      </c>
      <c r="O485" s="14">
        <f t="shared" si="65"/>
        <v>848527.09</v>
      </c>
    </row>
    <row r="486" spans="1:15" x14ac:dyDescent="0.2">
      <c r="A486" s="18"/>
      <c r="B486" s="18"/>
      <c r="C486" s="19"/>
      <c r="D486" s="19"/>
      <c r="E486" s="20" t="s">
        <v>515</v>
      </c>
      <c r="F486" s="5"/>
      <c r="G486" s="7" t="s">
        <v>21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14">
        <v>2007892.14</v>
      </c>
      <c r="O486" s="14">
        <f t="shared" si="65"/>
        <v>2007892.14</v>
      </c>
    </row>
    <row r="487" spans="1:15" x14ac:dyDescent="0.2">
      <c r="A487" s="18"/>
      <c r="B487" s="18"/>
      <c r="C487" s="19"/>
      <c r="D487" s="19"/>
      <c r="E487" s="20" t="s">
        <v>152</v>
      </c>
      <c r="F487" s="5"/>
      <c r="G487" s="7" t="s">
        <v>54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14">
        <v>2593575.2000000002</v>
      </c>
      <c r="O487" s="14">
        <f t="shared" si="65"/>
        <v>2593575.2000000002</v>
      </c>
    </row>
    <row r="488" spans="1:15" x14ac:dyDescent="0.2">
      <c r="A488" s="18"/>
      <c r="B488" s="18"/>
      <c r="C488" s="19"/>
      <c r="D488" s="19"/>
      <c r="E488" s="20" t="s">
        <v>334</v>
      </c>
      <c r="F488" s="5"/>
      <c r="G488" s="7" t="s">
        <v>17</v>
      </c>
      <c r="H488" s="22">
        <v>0</v>
      </c>
      <c r="I488" s="22">
        <v>0</v>
      </c>
      <c r="J488" s="22">
        <v>0</v>
      </c>
      <c r="K488" s="22">
        <v>0</v>
      </c>
      <c r="L488" s="22">
        <v>0</v>
      </c>
      <c r="M488" s="22">
        <v>0</v>
      </c>
      <c r="N488" s="14">
        <v>1120984.6100000001</v>
      </c>
      <c r="O488" s="14">
        <f t="shared" si="65"/>
        <v>1120984.6100000001</v>
      </c>
    </row>
    <row r="489" spans="1:15" x14ac:dyDescent="0.2">
      <c r="A489" s="24"/>
      <c r="B489" s="24"/>
      <c r="C489" s="25"/>
      <c r="D489" s="25"/>
      <c r="E489" s="28" t="s">
        <v>321</v>
      </c>
      <c r="F489" s="26"/>
      <c r="G489" s="17" t="s">
        <v>49</v>
      </c>
      <c r="H489" s="23">
        <v>0</v>
      </c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1">
        <v>1950571.98</v>
      </c>
      <c r="O489" s="21">
        <f t="shared" si="65"/>
        <v>1950571.98</v>
      </c>
    </row>
    <row r="490" spans="1:15" x14ac:dyDescent="0.2">
      <c r="A490" s="18"/>
      <c r="B490" s="18"/>
      <c r="C490" s="19"/>
      <c r="D490" s="19"/>
      <c r="E490" s="20" t="s">
        <v>746</v>
      </c>
      <c r="F490" s="5"/>
      <c r="G490" s="7" t="s">
        <v>68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14">
        <v>3297667.28</v>
      </c>
      <c r="O490" s="14">
        <f t="shared" si="65"/>
        <v>3297667.28</v>
      </c>
    </row>
    <row r="491" spans="1:15" x14ac:dyDescent="0.2">
      <c r="A491" s="18"/>
      <c r="B491" s="18"/>
      <c r="C491" s="19"/>
      <c r="D491" s="19"/>
      <c r="E491" s="20" t="s">
        <v>162</v>
      </c>
      <c r="F491" s="5"/>
      <c r="G491" s="7" t="s">
        <v>49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14">
        <v>3144203.23</v>
      </c>
      <c r="O491" s="14">
        <f t="shared" si="65"/>
        <v>3144203.23</v>
      </c>
    </row>
    <row r="492" spans="1:15" x14ac:dyDescent="0.2">
      <c r="A492" s="18"/>
      <c r="B492" s="18"/>
      <c r="C492" s="19"/>
      <c r="D492" s="19"/>
      <c r="E492" s="20" t="s">
        <v>516</v>
      </c>
      <c r="F492" s="5"/>
      <c r="G492" s="7" t="s">
        <v>50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0</v>
      </c>
      <c r="N492" s="14">
        <v>3063105.26</v>
      </c>
      <c r="O492" s="14">
        <f t="shared" si="65"/>
        <v>3063105.26</v>
      </c>
    </row>
    <row r="493" spans="1:15" x14ac:dyDescent="0.2">
      <c r="A493" s="18"/>
      <c r="B493" s="18"/>
      <c r="C493" s="19"/>
      <c r="D493" s="19"/>
      <c r="E493" s="20" t="s">
        <v>747</v>
      </c>
      <c r="F493" s="5"/>
      <c r="G493" s="7" t="s">
        <v>28</v>
      </c>
      <c r="H493" s="22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14">
        <v>1099786.71</v>
      </c>
      <c r="O493" s="14">
        <f t="shared" si="65"/>
        <v>1099786.71</v>
      </c>
    </row>
    <row r="494" spans="1:15" x14ac:dyDescent="0.2">
      <c r="A494" s="18"/>
      <c r="B494" s="18"/>
      <c r="C494" s="19"/>
      <c r="D494" s="19"/>
      <c r="E494" s="20" t="s">
        <v>326</v>
      </c>
      <c r="F494" s="5"/>
      <c r="G494" s="7" t="s">
        <v>89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14">
        <v>2349251.66</v>
      </c>
      <c r="O494" s="14">
        <f t="shared" si="65"/>
        <v>2349251.66</v>
      </c>
    </row>
    <row r="495" spans="1:15" x14ac:dyDescent="0.2">
      <c r="A495" s="18"/>
      <c r="B495" s="18"/>
      <c r="C495" s="19"/>
      <c r="D495" s="19"/>
      <c r="E495" s="20" t="s">
        <v>776</v>
      </c>
      <c r="F495" s="5"/>
      <c r="G495" s="7" t="s">
        <v>92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14">
        <v>3094828.73</v>
      </c>
      <c r="O495" s="14">
        <f t="shared" si="65"/>
        <v>3094828.73</v>
      </c>
    </row>
    <row r="496" spans="1:15" x14ac:dyDescent="0.2">
      <c r="A496" s="18"/>
      <c r="B496" s="18"/>
      <c r="C496" s="19"/>
      <c r="D496" s="19"/>
      <c r="E496" s="20" t="s">
        <v>517</v>
      </c>
      <c r="F496" s="5"/>
      <c r="G496" s="7" t="s">
        <v>69</v>
      </c>
      <c r="H496" s="22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14">
        <v>2567728.94</v>
      </c>
      <c r="O496" s="14">
        <f t="shared" si="65"/>
        <v>2567728.94</v>
      </c>
    </row>
    <row r="497" spans="1:15" x14ac:dyDescent="0.2">
      <c r="A497" s="18"/>
      <c r="B497" s="18"/>
      <c r="C497" s="19"/>
      <c r="D497" s="19"/>
      <c r="E497" s="20" t="s">
        <v>811</v>
      </c>
      <c r="F497" s="5"/>
      <c r="G497" s="7" t="s">
        <v>94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14">
        <v>1645786.06</v>
      </c>
      <c r="O497" s="14">
        <f t="shared" si="65"/>
        <v>1645786.06</v>
      </c>
    </row>
    <row r="498" spans="1:15" x14ac:dyDescent="0.2">
      <c r="A498" s="18"/>
      <c r="B498" s="18"/>
      <c r="C498" s="19"/>
      <c r="D498" s="19"/>
      <c r="E498" s="20" t="s">
        <v>155</v>
      </c>
      <c r="F498" s="5"/>
      <c r="G498" s="7" t="s">
        <v>28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14">
        <v>2070458.33</v>
      </c>
      <c r="O498" s="14">
        <f t="shared" si="65"/>
        <v>2070458.33</v>
      </c>
    </row>
    <row r="499" spans="1:15" x14ac:dyDescent="0.2">
      <c r="A499" s="18"/>
      <c r="B499" s="18"/>
      <c r="C499" s="19"/>
      <c r="D499" s="19"/>
      <c r="E499" s="20" t="s">
        <v>167</v>
      </c>
      <c r="F499" s="5"/>
      <c r="G499" s="7" t="s">
        <v>43</v>
      </c>
      <c r="H499" s="22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14">
        <v>1611407.62</v>
      </c>
      <c r="O499" s="14">
        <f t="shared" si="65"/>
        <v>1611407.62</v>
      </c>
    </row>
    <row r="500" spans="1:15" x14ac:dyDescent="0.2">
      <c r="A500" s="18"/>
      <c r="B500" s="18"/>
      <c r="C500" s="19"/>
      <c r="D500" s="19"/>
      <c r="E500" s="20" t="s">
        <v>341</v>
      </c>
      <c r="F500" s="5"/>
      <c r="G500" s="7" t="s">
        <v>218</v>
      </c>
      <c r="H500" s="22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0</v>
      </c>
      <c r="N500" s="14">
        <v>2177163.9300000002</v>
      </c>
      <c r="O500" s="14">
        <f t="shared" si="65"/>
        <v>2177163.9300000002</v>
      </c>
    </row>
    <row r="501" spans="1:15" x14ac:dyDescent="0.2">
      <c r="A501" s="18"/>
      <c r="B501" s="18"/>
      <c r="C501" s="19"/>
      <c r="D501" s="19"/>
      <c r="E501" s="20" t="s">
        <v>343</v>
      </c>
      <c r="F501" s="5"/>
      <c r="G501" s="7" t="s">
        <v>44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14">
        <v>901403.9</v>
      </c>
      <c r="O501" s="14">
        <f t="shared" si="65"/>
        <v>901403.9</v>
      </c>
    </row>
    <row r="502" spans="1:15" x14ac:dyDescent="0.2">
      <c r="A502" s="18"/>
      <c r="B502" s="18"/>
      <c r="C502" s="19"/>
      <c r="D502" s="19"/>
      <c r="E502" s="20" t="s">
        <v>518</v>
      </c>
      <c r="F502" s="5"/>
      <c r="G502" s="7" t="s">
        <v>243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14">
        <v>2055723.95</v>
      </c>
      <c r="O502" s="14">
        <f t="shared" si="65"/>
        <v>2055723.95</v>
      </c>
    </row>
    <row r="503" spans="1:15" x14ac:dyDescent="0.2">
      <c r="A503" s="18"/>
      <c r="B503" s="18"/>
      <c r="C503" s="19"/>
      <c r="D503" s="19"/>
      <c r="E503" s="20" t="s">
        <v>342</v>
      </c>
      <c r="F503" s="5"/>
      <c r="G503" s="7" t="s">
        <v>15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14">
        <v>2434648.4</v>
      </c>
      <c r="O503" s="14">
        <f t="shared" si="65"/>
        <v>2434648.4</v>
      </c>
    </row>
    <row r="504" spans="1:15" x14ac:dyDescent="0.2">
      <c r="A504" s="18"/>
      <c r="B504" s="18"/>
      <c r="C504" s="19"/>
      <c r="D504" s="19"/>
      <c r="E504" s="20" t="s">
        <v>519</v>
      </c>
      <c r="F504" s="5"/>
      <c r="G504" s="7" t="s">
        <v>34</v>
      </c>
      <c r="H504" s="22">
        <v>0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14">
        <v>3533862.26</v>
      </c>
      <c r="O504" s="14">
        <f t="shared" si="65"/>
        <v>3533862.26</v>
      </c>
    </row>
    <row r="505" spans="1:15" x14ac:dyDescent="0.2">
      <c r="A505" s="18"/>
      <c r="B505" s="18"/>
      <c r="C505" s="19"/>
      <c r="D505" s="19"/>
      <c r="E505" s="20" t="s">
        <v>520</v>
      </c>
      <c r="F505" s="5"/>
      <c r="G505" s="7" t="s">
        <v>65</v>
      </c>
      <c r="H505" s="22">
        <v>0</v>
      </c>
      <c r="I505" s="22">
        <v>0</v>
      </c>
      <c r="J505" s="22">
        <v>0</v>
      </c>
      <c r="K505" s="22">
        <v>0</v>
      </c>
      <c r="L505" s="22">
        <v>0</v>
      </c>
      <c r="M505" s="22">
        <v>0</v>
      </c>
      <c r="N505" s="14">
        <v>2287990.1800000002</v>
      </c>
      <c r="O505" s="14">
        <f t="shared" si="65"/>
        <v>2287990.1800000002</v>
      </c>
    </row>
    <row r="506" spans="1:15" x14ac:dyDescent="0.2">
      <c r="A506" s="18"/>
      <c r="B506" s="18"/>
      <c r="C506" s="19"/>
      <c r="D506" s="19"/>
      <c r="E506" s="20" t="s">
        <v>521</v>
      </c>
      <c r="F506" s="5"/>
      <c r="G506" s="7" t="s">
        <v>84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14">
        <v>1785186.88</v>
      </c>
      <c r="O506" s="14">
        <f t="shared" si="65"/>
        <v>1785186.88</v>
      </c>
    </row>
    <row r="507" spans="1:15" x14ac:dyDescent="0.2">
      <c r="A507" s="18"/>
      <c r="B507" s="18"/>
      <c r="C507" s="19"/>
      <c r="D507" s="19"/>
      <c r="E507" s="20" t="s">
        <v>522</v>
      </c>
      <c r="F507" s="5"/>
      <c r="G507" s="7" t="s">
        <v>46</v>
      </c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14">
        <v>2873040.68</v>
      </c>
      <c r="O507" s="14">
        <f t="shared" si="65"/>
        <v>2873040.68</v>
      </c>
    </row>
    <row r="508" spans="1:15" x14ac:dyDescent="0.2">
      <c r="A508" s="18"/>
      <c r="B508" s="18"/>
      <c r="C508" s="19"/>
      <c r="D508" s="19"/>
      <c r="E508" s="20" t="s">
        <v>523</v>
      </c>
      <c r="F508" s="5"/>
      <c r="G508" s="7" t="s">
        <v>28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14">
        <v>1335869.3899999999</v>
      </c>
      <c r="O508" s="14">
        <f t="shared" si="65"/>
        <v>1335869.3899999999</v>
      </c>
    </row>
    <row r="509" spans="1:15" x14ac:dyDescent="0.2">
      <c r="A509" s="18"/>
      <c r="B509" s="18"/>
      <c r="C509" s="19"/>
      <c r="D509" s="19"/>
      <c r="E509" s="20" t="s">
        <v>524</v>
      </c>
      <c r="F509" s="5"/>
      <c r="G509" s="7" t="s">
        <v>21</v>
      </c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14">
        <v>1851774.85</v>
      </c>
      <c r="O509" s="14">
        <f t="shared" si="65"/>
        <v>1851774.85</v>
      </c>
    </row>
    <row r="510" spans="1:15" x14ac:dyDescent="0.2">
      <c r="A510" s="18"/>
      <c r="B510" s="18"/>
      <c r="C510" s="19"/>
      <c r="D510" s="19"/>
      <c r="E510" s="20" t="s">
        <v>525</v>
      </c>
      <c r="F510" s="5"/>
      <c r="G510" s="7" t="s">
        <v>37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14">
        <v>3871215.09</v>
      </c>
      <c r="O510" s="14">
        <f t="shared" si="65"/>
        <v>3871215.09</v>
      </c>
    </row>
    <row r="511" spans="1:15" x14ac:dyDescent="0.2">
      <c r="A511" s="18"/>
      <c r="B511" s="18"/>
      <c r="C511" s="19"/>
      <c r="D511" s="19"/>
      <c r="E511" s="20" t="s">
        <v>526</v>
      </c>
      <c r="F511" s="5"/>
      <c r="G511" s="7" t="s">
        <v>134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14">
        <v>2295427.64</v>
      </c>
      <c r="O511" s="14">
        <f t="shared" si="65"/>
        <v>2295427.64</v>
      </c>
    </row>
    <row r="512" spans="1:15" x14ac:dyDescent="0.2">
      <c r="A512" s="18"/>
      <c r="B512" s="18"/>
      <c r="C512" s="19"/>
      <c r="D512" s="19"/>
      <c r="E512" s="20" t="s">
        <v>527</v>
      </c>
      <c r="F512" s="5"/>
      <c r="G512" s="7" t="s">
        <v>89</v>
      </c>
      <c r="H512" s="22">
        <v>0</v>
      </c>
      <c r="I512" s="22">
        <v>0</v>
      </c>
      <c r="J512" s="22">
        <v>0</v>
      </c>
      <c r="K512" s="22">
        <v>0</v>
      </c>
      <c r="L512" s="22">
        <v>0</v>
      </c>
      <c r="M512" s="22">
        <v>0</v>
      </c>
      <c r="N512" s="14">
        <v>1631572.72</v>
      </c>
      <c r="O512" s="14">
        <f t="shared" si="65"/>
        <v>1631572.72</v>
      </c>
    </row>
    <row r="513" spans="1:15" x14ac:dyDescent="0.2">
      <c r="A513" s="18"/>
      <c r="B513" s="18"/>
      <c r="C513" s="19"/>
      <c r="D513" s="19"/>
      <c r="E513" s="20" t="s">
        <v>528</v>
      </c>
      <c r="F513" s="5"/>
      <c r="G513" s="7" t="s">
        <v>90</v>
      </c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14">
        <v>2361113.46</v>
      </c>
      <c r="O513" s="14">
        <f t="shared" si="65"/>
        <v>2361113.46</v>
      </c>
    </row>
    <row r="514" spans="1:15" x14ac:dyDescent="0.2">
      <c r="A514" s="18"/>
      <c r="B514" s="18"/>
      <c r="C514" s="19"/>
      <c r="D514" s="19"/>
      <c r="E514" s="20" t="s">
        <v>214</v>
      </c>
      <c r="F514" s="5"/>
      <c r="G514" s="7" t="s">
        <v>29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14">
        <v>1208002.27</v>
      </c>
      <c r="O514" s="14">
        <f t="shared" si="65"/>
        <v>1208002.27</v>
      </c>
    </row>
    <row r="515" spans="1:15" x14ac:dyDescent="0.2">
      <c r="A515" s="18"/>
      <c r="B515" s="18"/>
      <c r="C515" s="19"/>
      <c r="D515" s="19"/>
      <c r="E515" s="20" t="s">
        <v>529</v>
      </c>
      <c r="F515" s="5"/>
      <c r="G515" s="7" t="s">
        <v>77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14">
        <v>1732469.58</v>
      </c>
      <c r="O515" s="14">
        <f t="shared" si="65"/>
        <v>1732469.58</v>
      </c>
    </row>
    <row r="516" spans="1:15" x14ac:dyDescent="0.2">
      <c r="A516" s="18"/>
      <c r="B516" s="18"/>
      <c r="C516" s="19"/>
      <c r="D516" s="19"/>
      <c r="E516" s="20" t="s">
        <v>215</v>
      </c>
      <c r="F516" s="5"/>
      <c r="G516" s="7" t="s">
        <v>92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14">
        <v>2713681.82</v>
      </c>
      <c r="O516" s="14">
        <f t="shared" si="65"/>
        <v>2713681.82</v>
      </c>
    </row>
    <row r="517" spans="1:15" x14ac:dyDescent="0.2">
      <c r="A517" s="18"/>
      <c r="B517" s="18"/>
      <c r="C517" s="19"/>
      <c r="D517" s="19"/>
      <c r="E517" s="20" t="s">
        <v>344</v>
      </c>
      <c r="F517" s="5"/>
      <c r="G517" s="7" t="s">
        <v>17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14">
        <v>975227.87</v>
      </c>
      <c r="O517" s="14">
        <f t="shared" si="65"/>
        <v>975227.87</v>
      </c>
    </row>
    <row r="518" spans="1:15" x14ac:dyDescent="0.2">
      <c r="A518" s="18"/>
      <c r="B518" s="18"/>
      <c r="C518" s="19"/>
      <c r="D518" s="19"/>
      <c r="E518" s="20" t="s">
        <v>345</v>
      </c>
      <c r="F518" s="5"/>
      <c r="G518" s="7" t="s">
        <v>17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14">
        <v>1464686.28</v>
      </c>
      <c r="O518" s="14">
        <f t="shared" si="65"/>
        <v>1464686.28</v>
      </c>
    </row>
    <row r="519" spans="1:15" x14ac:dyDescent="0.2">
      <c r="A519" s="18"/>
      <c r="B519" s="18"/>
      <c r="C519" s="19"/>
      <c r="D519" s="19"/>
      <c r="E519" s="20" t="s">
        <v>530</v>
      </c>
      <c r="F519" s="5"/>
      <c r="G519" s="7" t="s">
        <v>14</v>
      </c>
      <c r="H519" s="22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14">
        <v>1839837.06</v>
      </c>
      <c r="O519" s="14">
        <f t="shared" si="65"/>
        <v>1839837.06</v>
      </c>
    </row>
    <row r="520" spans="1:15" x14ac:dyDescent="0.2">
      <c r="A520" s="18"/>
      <c r="B520" s="18"/>
      <c r="C520" s="19"/>
      <c r="D520" s="19"/>
      <c r="E520" s="20" t="s">
        <v>348</v>
      </c>
      <c r="F520" s="5"/>
      <c r="G520" s="7" t="s">
        <v>324</v>
      </c>
      <c r="H520" s="22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14">
        <v>2162918.09</v>
      </c>
      <c r="O520" s="14">
        <f t="shared" si="65"/>
        <v>2162918.09</v>
      </c>
    </row>
    <row r="521" spans="1:15" x14ac:dyDescent="0.2">
      <c r="A521" s="18"/>
      <c r="B521" s="18"/>
      <c r="C521" s="19"/>
      <c r="D521" s="19"/>
      <c r="E521" s="20" t="s">
        <v>748</v>
      </c>
      <c r="F521" s="5"/>
      <c r="G521" s="7" t="s">
        <v>87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14">
        <v>3310475.85</v>
      </c>
      <c r="O521" s="14">
        <f t="shared" si="65"/>
        <v>3310475.85</v>
      </c>
    </row>
    <row r="522" spans="1:15" x14ac:dyDescent="0.2">
      <c r="A522" s="18"/>
      <c r="B522" s="18"/>
      <c r="C522" s="19"/>
      <c r="D522" s="19"/>
      <c r="E522" s="20" t="s">
        <v>168</v>
      </c>
      <c r="F522" s="5"/>
      <c r="G522" s="7" t="s">
        <v>50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14">
        <v>2925375.64</v>
      </c>
      <c r="O522" s="14">
        <f t="shared" si="65"/>
        <v>2925375.64</v>
      </c>
    </row>
    <row r="523" spans="1:15" x14ac:dyDescent="0.2">
      <c r="A523" s="18"/>
      <c r="B523" s="18"/>
      <c r="C523" s="19"/>
      <c r="D523" s="19"/>
      <c r="E523" s="20" t="s">
        <v>169</v>
      </c>
      <c r="F523" s="5"/>
      <c r="G523" s="7" t="s">
        <v>50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14">
        <v>2939247.5</v>
      </c>
      <c r="O523" s="14">
        <f t="shared" si="65"/>
        <v>2939247.5</v>
      </c>
    </row>
    <row r="524" spans="1:15" x14ac:dyDescent="0.2">
      <c r="A524" s="18"/>
      <c r="B524" s="18"/>
      <c r="C524" s="19"/>
      <c r="D524" s="19"/>
      <c r="E524" s="20" t="s">
        <v>531</v>
      </c>
      <c r="F524" s="5"/>
      <c r="G524" s="7" t="s">
        <v>86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14">
        <v>3563261.47</v>
      </c>
      <c r="O524" s="14">
        <f t="shared" si="65"/>
        <v>3563261.47</v>
      </c>
    </row>
    <row r="525" spans="1:15" x14ac:dyDescent="0.2">
      <c r="A525" s="18"/>
      <c r="B525" s="18"/>
      <c r="C525" s="19"/>
      <c r="D525" s="19"/>
      <c r="E525" s="20" t="s">
        <v>532</v>
      </c>
      <c r="F525" s="5"/>
      <c r="G525" s="7" t="s">
        <v>49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14">
        <v>1887419.26</v>
      </c>
      <c r="O525" s="14">
        <f t="shared" si="65"/>
        <v>1887419.26</v>
      </c>
    </row>
    <row r="526" spans="1:15" x14ac:dyDescent="0.2">
      <c r="A526" s="18"/>
      <c r="B526" s="18"/>
      <c r="C526" s="19"/>
      <c r="D526" s="19"/>
      <c r="E526" s="20" t="s">
        <v>533</v>
      </c>
      <c r="F526" s="5"/>
      <c r="G526" s="7" t="s">
        <v>48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14">
        <v>2553430.5099999998</v>
      </c>
      <c r="O526" s="14">
        <f t="shared" si="65"/>
        <v>2553430.5099999998</v>
      </c>
    </row>
    <row r="527" spans="1:15" x14ac:dyDescent="0.2">
      <c r="A527" s="18"/>
      <c r="B527" s="18"/>
      <c r="C527" s="19"/>
      <c r="D527" s="19"/>
      <c r="E527" s="20" t="s">
        <v>534</v>
      </c>
      <c r="F527" s="5"/>
      <c r="G527" s="7" t="s">
        <v>48</v>
      </c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14">
        <v>961697.13</v>
      </c>
      <c r="O527" s="14">
        <f t="shared" si="65"/>
        <v>961697.13</v>
      </c>
    </row>
    <row r="528" spans="1:15" x14ac:dyDescent="0.2">
      <c r="A528" s="18"/>
      <c r="B528" s="18"/>
      <c r="C528" s="19"/>
      <c r="D528" s="19"/>
      <c r="E528" s="20" t="s">
        <v>170</v>
      </c>
      <c r="F528" s="5"/>
      <c r="G528" s="7" t="s">
        <v>16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14">
        <v>2122165.39</v>
      </c>
      <c r="O528" s="14">
        <f t="shared" si="65"/>
        <v>2122165.39</v>
      </c>
    </row>
    <row r="529" spans="1:15" x14ac:dyDescent="0.2">
      <c r="A529" s="18"/>
      <c r="B529" s="18"/>
      <c r="C529" s="19"/>
      <c r="D529" s="19"/>
      <c r="E529" s="20" t="s">
        <v>535</v>
      </c>
      <c r="F529" s="5"/>
      <c r="G529" s="7" t="s">
        <v>69</v>
      </c>
      <c r="H529" s="22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14">
        <v>644261.34</v>
      </c>
      <c r="O529" s="14">
        <f t="shared" si="65"/>
        <v>644261.34</v>
      </c>
    </row>
    <row r="530" spans="1:15" x14ac:dyDescent="0.2">
      <c r="A530" s="18"/>
      <c r="B530" s="18"/>
      <c r="C530" s="19"/>
      <c r="D530" s="19"/>
      <c r="E530" s="20" t="s">
        <v>171</v>
      </c>
      <c r="F530" s="5"/>
      <c r="G530" s="7" t="s">
        <v>30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14">
        <v>1580884.73</v>
      </c>
      <c r="O530" s="14">
        <f t="shared" si="65"/>
        <v>1580884.73</v>
      </c>
    </row>
    <row r="531" spans="1:15" x14ac:dyDescent="0.2">
      <c r="A531" s="18"/>
      <c r="B531" s="18"/>
      <c r="C531" s="19"/>
      <c r="D531" s="19"/>
      <c r="E531" s="20" t="s">
        <v>172</v>
      </c>
      <c r="F531" s="5"/>
      <c r="G531" s="7" t="s">
        <v>27</v>
      </c>
      <c r="H531" s="22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14">
        <v>3232330.63</v>
      </c>
      <c r="O531" s="14">
        <f t="shared" si="65"/>
        <v>3232330.63</v>
      </c>
    </row>
    <row r="532" spans="1:15" ht="25.5" x14ac:dyDescent="0.2">
      <c r="A532" s="18"/>
      <c r="B532" s="18"/>
      <c r="C532" s="19"/>
      <c r="D532" s="19"/>
      <c r="E532" s="20" t="s">
        <v>749</v>
      </c>
      <c r="F532" s="5"/>
      <c r="G532" s="7" t="s">
        <v>46</v>
      </c>
      <c r="H532" s="22">
        <v>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14">
        <v>1003419.71</v>
      </c>
      <c r="O532" s="14">
        <f t="shared" si="65"/>
        <v>1003419.71</v>
      </c>
    </row>
    <row r="533" spans="1:15" x14ac:dyDescent="0.2">
      <c r="A533" s="18"/>
      <c r="B533" s="18"/>
      <c r="C533" s="19"/>
      <c r="D533" s="19"/>
      <c r="E533" s="20" t="s">
        <v>173</v>
      </c>
      <c r="F533" s="5"/>
      <c r="G533" s="7" t="s">
        <v>50</v>
      </c>
      <c r="H533" s="22">
        <v>0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14">
        <v>3926044.85</v>
      </c>
      <c r="O533" s="14">
        <f t="shared" si="65"/>
        <v>3926044.85</v>
      </c>
    </row>
    <row r="534" spans="1:15" x14ac:dyDescent="0.2">
      <c r="A534" s="18"/>
      <c r="B534" s="18"/>
      <c r="C534" s="19"/>
      <c r="D534" s="19"/>
      <c r="E534" s="20" t="s">
        <v>174</v>
      </c>
      <c r="F534" s="5"/>
      <c r="G534" s="7" t="s">
        <v>28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14">
        <v>1024565.14</v>
      </c>
      <c r="O534" s="14">
        <f t="shared" ref="O534:O548" si="66">SUM(H534:N534)</f>
        <v>1024565.14</v>
      </c>
    </row>
    <row r="535" spans="1:15" x14ac:dyDescent="0.2">
      <c r="A535" s="18"/>
      <c r="B535" s="18"/>
      <c r="C535" s="19"/>
      <c r="D535" s="19"/>
      <c r="E535" s="20" t="s">
        <v>175</v>
      </c>
      <c r="F535" s="5"/>
      <c r="G535" s="7" t="s">
        <v>28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14">
        <v>2331219.86</v>
      </c>
      <c r="O535" s="14">
        <f t="shared" si="66"/>
        <v>2331219.86</v>
      </c>
    </row>
    <row r="536" spans="1:15" x14ac:dyDescent="0.2">
      <c r="A536" s="18"/>
      <c r="B536" s="18"/>
      <c r="C536" s="19"/>
      <c r="D536" s="19"/>
      <c r="E536" s="20" t="s">
        <v>176</v>
      </c>
      <c r="F536" s="5"/>
      <c r="G536" s="7" t="s">
        <v>65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14">
        <v>3571994.11</v>
      </c>
      <c r="O536" s="14">
        <f t="shared" si="66"/>
        <v>3571994.11</v>
      </c>
    </row>
    <row r="537" spans="1:15" x14ac:dyDescent="0.2">
      <c r="A537" s="18"/>
      <c r="B537" s="18"/>
      <c r="C537" s="19"/>
      <c r="D537" s="19"/>
      <c r="E537" s="20" t="s">
        <v>750</v>
      </c>
      <c r="F537" s="5"/>
      <c r="G537" s="7" t="s">
        <v>134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14">
        <v>2609471.54</v>
      </c>
      <c r="O537" s="14">
        <f t="shared" si="66"/>
        <v>2609471.54</v>
      </c>
    </row>
    <row r="538" spans="1:15" x14ac:dyDescent="0.2">
      <c r="A538" s="18"/>
      <c r="B538" s="18"/>
      <c r="C538" s="19"/>
      <c r="D538" s="19"/>
      <c r="E538" s="20" t="s">
        <v>536</v>
      </c>
      <c r="F538" s="5"/>
      <c r="G538" s="7" t="s">
        <v>46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14">
        <v>1176329.98</v>
      </c>
      <c r="O538" s="14">
        <f t="shared" si="66"/>
        <v>1176329.98</v>
      </c>
    </row>
    <row r="539" spans="1:15" x14ac:dyDescent="0.2">
      <c r="A539" s="18"/>
      <c r="B539" s="18"/>
      <c r="C539" s="19"/>
      <c r="D539" s="19"/>
      <c r="E539" s="20" t="s">
        <v>346</v>
      </c>
      <c r="F539" s="5"/>
      <c r="G539" s="7" t="s">
        <v>30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14">
        <v>1522616.79</v>
      </c>
      <c r="O539" s="14">
        <f t="shared" si="66"/>
        <v>1522616.79</v>
      </c>
    </row>
    <row r="540" spans="1:15" x14ac:dyDescent="0.2">
      <c r="A540" s="18"/>
      <c r="B540" s="18"/>
      <c r="C540" s="19"/>
      <c r="D540" s="19"/>
      <c r="E540" s="20" t="s">
        <v>751</v>
      </c>
      <c r="F540" s="5"/>
      <c r="G540" s="7" t="s">
        <v>43</v>
      </c>
      <c r="H540" s="22">
        <v>0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14">
        <v>2141590.33</v>
      </c>
      <c r="O540" s="14">
        <f t="shared" si="66"/>
        <v>2141590.33</v>
      </c>
    </row>
    <row r="541" spans="1:15" x14ac:dyDescent="0.2">
      <c r="A541" s="18"/>
      <c r="B541" s="18"/>
      <c r="C541" s="19"/>
      <c r="D541" s="19"/>
      <c r="E541" s="20" t="s">
        <v>177</v>
      </c>
      <c r="F541" s="5"/>
      <c r="G541" s="7" t="s">
        <v>18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14">
        <v>3007404.89</v>
      </c>
      <c r="O541" s="14">
        <f t="shared" si="66"/>
        <v>3007404.89</v>
      </c>
    </row>
    <row r="542" spans="1:15" ht="12.75" customHeight="1" x14ac:dyDescent="0.2">
      <c r="A542" s="18"/>
      <c r="B542" s="18"/>
      <c r="C542" s="19"/>
      <c r="D542" s="19"/>
      <c r="E542" s="20" t="s">
        <v>537</v>
      </c>
      <c r="F542" s="5"/>
      <c r="G542" s="7" t="s">
        <v>62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14">
        <v>1129720.3700000001</v>
      </c>
      <c r="O542" s="14">
        <f t="shared" si="66"/>
        <v>1129720.3700000001</v>
      </c>
    </row>
    <row r="543" spans="1:15" x14ac:dyDescent="0.2">
      <c r="A543" s="18"/>
      <c r="B543" s="18"/>
      <c r="C543" s="19"/>
      <c r="D543" s="19"/>
      <c r="E543" s="20" t="s">
        <v>538</v>
      </c>
      <c r="F543" s="5"/>
      <c r="G543" s="7" t="s">
        <v>77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14">
        <v>1998427.54</v>
      </c>
      <c r="O543" s="14">
        <f t="shared" si="66"/>
        <v>1998427.54</v>
      </c>
    </row>
    <row r="544" spans="1:15" ht="25.5" x14ac:dyDescent="0.2">
      <c r="A544" s="18"/>
      <c r="B544" s="18"/>
      <c r="C544" s="19"/>
      <c r="D544" s="19"/>
      <c r="E544" s="20" t="s">
        <v>539</v>
      </c>
      <c r="F544" s="5"/>
      <c r="G544" s="7" t="s">
        <v>21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14">
        <v>3201316.82</v>
      </c>
      <c r="O544" s="14">
        <f t="shared" si="66"/>
        <v>3201316.82</v>
      </c>
    </row>
    <row r="545" spans="1:17" x14ac:dyDescent="0.2">
      <c r="A545" s="18"/>
      <c r="B545" s="18"/>
      <c r="C545" s="19"/>
      <c r="D545" s="19"/>
      <c r="E545" s="20" t="s">
        <v>178</v>
      </c>
      <c r="F545" s="5"/>
      <c r="G545" s="7" t="s">
        <v>14</v>
      </c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14">
        <v>1393822.81</v>
      </c>
      <c r="O545" s="14">
        <f t="shared" si="66"/>
        <v>1393822.81</v>
      </c>
    </row>
    <row r="546" spans="1:17" x14ac:dyDescent="0.2">
      <c r="A546" s="18"/>
      <c r="B546" s="18"/>
      <c r="C546" s="19"/>
      <c r="D546" s="19"/>
      <c r="E546" s="20" t="s">
        <v>752</v>
      </c>
      <c r="F546" s="5"/>
      <c r="G546" s="7" t="s">
        <v>33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14">
        <v>3554912.72</v>
      </c>
      <c r="O546" s="14">
        <f t="shared" si="66"/>
        <v>3554912.72</v>
      </c>
    </row>
    <row r="547" spans="1:17" ht="25.5" x14ac:dyDescent="0.2">
      <c r="A547" s="18"/>
      <c r="B547" s="18"/>
      <c r="C547" s="19"/>
      <c r="D547" s="19"/>
      <c r="E547" s="20" t="s">
        <v>540</v>
      </c>
      <c r="F547" s="5"/>
      <c r="G547" s="7" t="s">
        <v>62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14">
        <v>3166700.67</v>
      </c>
      <c r="O547" s="14">
        <f t="shared" si="66"/>
        <v>3166700.67</v>
      </c>
    </row>
    <row r="548" spans="1:17" ht="12.75" customHeight="1" x14ac:dyDescent="0.2">
      <c r="A548" s="18"/>
      <c r="B548" s="18"/>
      <c r="C548" s="19"/>
      <c r="D548" s="19"/>
      <c r="E548" s="20" t="s">
        <v>541</v>
      </c>
      <c r="F548" s="5"/>
      <c r="G548" s="7" t="s">
        <v>62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14">
        <v>1256616.22</v>
      </c>
      <c r="O548" s="14">
        <f t="shared" si="66"/>
        <v>1256616.22</v>
      </c>
    </row>
    <row r="549" spans="1:17" s="6" customFormat="1" x14ac:dyDescent="0.2">
      <c r="A549" s="44"/>
      <c r="B549" s="44"/>
      <c r="C549" s="45"/>
      <c r="D549" s="46" t="s">
        <v>107</v>
      </c>
      <c r="E549" s="47" t="s">
        <v>108</v>
      </c>
      <c r="F549" s="45"/>
      <c r="G549" s="50"/>
      <c r="H549" s="49">
        <f t="shared" ref="H549:O549" si="67">SUM(H550:H697)</f>
        <v>994879.64</v>
      </c>
      <c r="I549" s="49">
        <f t="shared" si="67"/>
        <v>63345361.479999997</v>
      </c>
      <c r="J549" s="49">
        <f t="shared" si="67"/>
        <v>117027.66</v>
      </c>
      <c r="K549" s="49">
        <f t="shared" si="67"/>
        <v>171676.91</v>
      </c>
      <c r="L549" s="49">
        <f t="shared" si="67"/>
        <v>92255603.949999973</v>
      </c>
      <c r="M549" s="48">
        <f t="shared" si="67"/>
        <v>0</v>
      </c>
      <c r="N549" s="48">
        <f t="shared" si="67"/>
        <v>0</v>
      </c>
      <c r="O549" s="49">
        <f t="shared" si="67"/>
        <v>156884549.64000005</v>
      </c>
      <c r="P549" s="8"/>
      <c r="Q549" s="34"/>
    </row>
    <row r="550" spans="1:17" x14ac:dyDescent="0.2">
      <c r="A550" s="18"/>
      <c r="B550" s="18"/>
      <c r="C550" s="19"/>
      <c r="D550" s="19"/>
      <c r="E550" s="20" t="s">
        <v>210</v>
      </c>
      <c r="F550" s="5"/>
      <c r="G550" s="7" t="s">
        <v>36</v>
      </c>
      <c r="H550" s="22">
        <v>0</v>
      </c>
      <c r="I550" s="14">
        <v>855465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14">
        <f t="shared" ref="O550:O613" si="68">SUM(H550:N550)</f>
        <v>855465</v>
      </c>
    </row>
    <row r="551" spans="1:17" x14ac:dyDescent="0.2">
      <c r="A551" s="18"/>
      <c r="B551" s="18"/>
      <c r="C551" s="19"/>
      <c r="D551" s="19"/>
      <c r="E551" s="20" t="s">
        <v>777</v>
      </c>
      <c r="F551" s="5"/>
      <c r="G551" s="7" t="s">
        <v>77</v>
      </c>
      <c r="H551" s="22">
        <v>0</v>
      </c>
      <c r="I551" s="14">
        <v>875261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14">
        <f t="shared" si="68"/>
        <v>875261</v>
      </c>
    </row>
    <row r="552" spans="1:17" x14ac:dyDescent="0.2">
      <c r="A552" s="18"/>
      <c r="B552" s="18"/>
      <c r="C552" s="19"/>
      <c r="D552" s="19"/>
      <c r="E552" s="20" t="s">
        <v>542</v>
      </c>
      <c r="F552" s="5"/>
      <c r="G552" s="7" t="s">
        <v>51</v>
      </c>
      <c r="H552" s="22">
        <v>0</v>
      </c>
      <c r="I552" s="14">
        <v>797562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14">
        <f t="shared" si="68"/>
        <v>797562</v>
      </c>
    </row>
    <row r="553" spans="1:17" x14ac:dyDescent="0.2">
      <c r="A553" s="18"/>
      <c r="B553" s="18"/>
      <c r="C553" s="19"/>
      <c r="D553" s="19"/>
      <c r="E553" s="20" t="s">
        <v>543</v>
      </c>
      <c r="F553" s="5"/>
      <c r="G553" s="7" t="s">
        <v>36</v>
      </c>
      <c r="H553" s="22">
        <v>0</v>
      </c>
      <c r="I553" s="14">
        <v>260651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14">
        <f t="shared" si="68"/>
        <v>260651</v>
      </c>
    </row>
    <row r="554" spans="1:17" x14ac:dyDescent="0.2">
      <c r="A554" s="18"/>
      <c r="B554" s="18"/>
      <c r="C554" s="19"/>
      <c r="D554" s="19"/>
      <c r="E554" s="20" t="s">
        <v>544</v>
      </c>
      <c r="F554" s="5"/>
      <c r="G554" s="7" t="s">
        <v>12</v>
      </c>
      <c r="H554" s="22">
        <v>0</v>
      </c>
      <c r="I554" s="14">
        <v>371615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14">
        <f t="shared" si="68"/>
        <v>371615</v>
      </c>
    </row>
    <row r="555" spans="1:17" x14ac:dyDescent="0.2">
      <c r="A555" s="18"/>
      <c r="B555" s="18"/>
      <c r="C555" s="19"/>
      <c r="D555" s="19"/>
      <c r="E555" s="20" t="s">
        <v>753</v>
      </c>
      <c r="F555" s="5"/>
      <c r="G555" s="7" t="s">
        <v>14</v>
      </c>
      <c r="H555" s="22">
        <v>0</v>
      </c>
      <c r="I555" s="14">
        <v>298646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14">
        <f t="shared" si="68"/>
        <v>298646</v>
      </c>
    </row>
    <row r="556" spans="1:17" x14ac:dyDescent="0.2">
      <c r="A556" s="18"/>
      <c r="B556" s="18"/>
      <c r="C556" s="19"/>
      <c r="D556" s="19"/>
      <c r="E556" s="20" t="s">
        <v>545</v>
      </c>
      <c r="F556" s="5"/>
      <c r="G556" s="7" t="s">
        <v>26</v>
      </c>
      <c r="H556" s="22">
        <v>0</v>
      </c>
      <c r="I556" s="22">
        <v>0</v>
      </c>
      <c r="J556" s="22">
        <v>0</v>
      </c>
      <c r="K556" s="22">
        <v>0</v>
      </c>
      <c r="L556" s="14">
        <v>437747.41</v>
      </c>
      <c r="M556" s="22">
        <v>0</v>
      </c>
      <c r="N556" s="22">
        <v>0</v>
      </c>
      <c r="O556" s="14">
        <f t="shared" si="68"/>
        <v>437747.41</v>
      </c>
    </row>
    <row r="557" spans="1:17" x14ac:dyDescent="0.2">
      <c r="A557" s="18"/>
      <c r="B557" s="18"/>
      <c r="C557" s="19"/>
      <c r="D557" s="19"/>
      <c r="E557" s="20" t="s">
        <v>546</v>
      </c>
      <c r="F557" s="5"/>
      <c r="G557" s="7" t="s">
        <v>14</v>
      </c>
      <c r="H557" s="22">
        <v>0</v>
      </c>
      <c r="I557" s="22">
        <v>0</v>
      </c>
      <c r="J557" s="22">
        <v>0</v>
      </c>
      <c r="K557" s="22">
        <v>0</v>
      </c>
      <c r="L557" s="14">
        <v>1906507.29</v>
      </c>
      <c r="M557" s="22">
        <v>0</v>
      </c>
      <c r="N557" s="22">
        <v>0</v>
      </c>
      <c r="O557" s="14">
        <f t="shared" si="68"/>
        <v>1906507.29</v>
      </c>
    </row>
    <row r="558" spans="1:17" x14ac:dyDescent="0.2">
      <c r="A558" s="18"/>
      <c r="B558" s="18"/>
      <c r="C558" s="19"/>
      <c r="D558" s="19"/>
      <c r="E558" s="20" t="s">
        <v>754</v>
      </c>
      <c r="F558" s="5"/>
      <c r="G558" s="7" t="s">
        <v>187</v>
      </c>
      <c r="H558" s="22">
        <v>0</v>
      </c>
      <c r="I558" s="22">
        <v>0</v>
      </c>
      <c r="J558" s="22">
        <v>0</v>
      </c>
      <c r="K558" s="22">
        <v>0</v>
      </c>
      <c r="L558" s="14">
        <v>425823.32</v>
      </c>
      <c r="M558" s="22">
        <v>0</v>
      </c>
      <c r="N558" s="22">
        <v>0</v>
      </c>
      <c r="O558" s="14">
        <f t="shared" si="68"/>
        <v>425823.32</v>
      </c>
    </row>
    <row r="559" spans="1:17" x14ac:dyDescent="0.2">
      <c r="A559" s="18"/>
      <c r="B559" s="18"/>
      <c r="C559" s="19"/>
      <c r="D559" s="19"/>
      <c r="E559" s="20" t="s">
        <v>755</v>
      </c>
      <c r="F559" s="5"/>
      <c r="G559" s="7" t="s">
        <v>14</v>
      </c>
      <c r="H559" s="22">
        <v>0</v>
      </c>
      <c r="I559" s="22">
        <v>0</v>
      </c>
      <c r="J559" s="22">
        <v>0</v>
      </c>
      <c r="K559" s="22">
        <v>0</v>
      </c>
      <c r="L559" s="14">
        <v>646333.05000000005</v>
      </c>
      <c r="M559" s="22">
        <v>0</v>
      </c>
      <c r="N559" s="22">
        <v>0</v>
      </c>
      <c r="O559" s="14">
        <f t="shared" si="68"/>
        <v>646333.05000000005</v>
      </c>
    </row>
    <row r="560" spans="1:17" x14ac:dyDescent="0.2">
      <c r="A560" s="18"/>
      <c r="B560" s="18"/>
      <c r="C560" s="19"/>
      <c r="D560" s="19"/>
      <c r="E560" s="20" t="s">
        <v>351</v>
      </c>
      <c r="F560" s="5"/>
      <c r="G560" s="7" t="s">
        <v>182</v>
      </c>
      <c r="H560" s="22">
        <v>0</v>
      </c>
      <c r="I560" s="22">
        <v>0</v>
      </c>
      <c r="J560" s="22">
        <v>0</v>
      </c>
      <c r="K560" s="22">
        <v>0</v>
      </c>
      <c r="L560" s="14">
        <v>463933.11</v>
      </c>
      <c r="M560" s="22">
        <v>0</v>
      </c>
      <c r="N560" s="22">
        <v>0</v>
      </c>
      <c r="O560" s="14">
        <f t="shared" si="68"/>
        <v>463933.11</v>
      </c>
    </row>
    <row r="561" spans="1:15" x14ac:dyDescent="0.2">
      <c r="A561" s="18"/>
      <c r="B561" s="18"/>
      <c r="C561" s="19"/>
      <c r="D561" s="19"/>
      <c r="E561" s="20" t="s">
        <v>547</v>
      </c>
      <c r="F561" s="5"/>
      <c r="G561" s="7" t="s">
        <v>86</v>
      </c>
      <c r="H561" s="22">
        <v>0</v>
      </c>
      <c r="I561" s="14">
        <v>667230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14">
        <f t="shared" si="68"/>
        <v>667230</v>
      </c>
    </row>
    <row r="562" spans="1:15" x14ac:dyDescent="0.2">
      <c r="A562" s="18"/>
      <c r="B562" s="18"/>
      <c r="C562" s="19"/>
      <c r="D562" s="19"/>
      <c r="E562" s="20" t="s">
        <v>190</v>
      </c>
      <c r="F562" s="5"/>
      <c r="G562" s="7" t="s">
        <v>23</v>
      </c>
      <c r="H562" s="22">
        <v>0</v>
      </c>
      <c r="I562" s="14">
        <v>485695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14">
        <f t="shared" si="68"/>
        <v>485695</v>
      </c>
    </row>
    <row r="563" spans="1:15" x14ac:dyDescent="0.2">
      <c r="A563" s="18"/>
      <c r="B563" s="18"/>
      <c r="C563" s="19"/>
      <c r="D563" s="19"/>
      <c r="E563" s="20" t="s">
        <v>357</v>
      </c>
      <c r="F563" s="5"/>
      <c r="G563" s="7" t="s">
        <v>14</v>
      </c>
      <c r="H563" s="22">
        <v>0</v>
      </c>
      <c r="I563" s="22">
        <v>0</v>
      </c>
      <c r="J563" s="22">
        <v>0</v>
      </c>
      <c r="K563" s="22">
        <v>0</v>
      </c>
      <c r="L563" s="14">
        <v>806927.61</v>
      </c>
      <c r="M563" s="22">
        <v>0</v>
      </c>
      <c r="N563" s="22">
        <v>0</v>
      </c>
      <c r="O563" s="14">
        <f t="shared" si="68"/>
        <v>806927.61</v>
      </c>
    </row>
    <row r="564" spans="1:15" x14ac:dyDescent="0.2">
      <c r="A564" s="18"/>
      <c r="B564" s="18"/>
      <c r="C564" s="19"/>
      <c r="D564" s="19"/>
      <c r="E564" s="20" t="s">
        <v>778</v>
      </c>
      <c r="F564" s="5"/>
      <c r="G564" s="7" t="s">
        <v>309</v>
      </c>
      <c r="H564" s="22">
        <v>0</v>
      </c>
      <c r="I564" s="22">
        <v>0</v>
      </c>
      <c r="J564" s="22">
        <v>0</v>
      </c>
      <c r="K564" s="22">
        <v>0</v>
      </c>
      <c r="L564" s="14">
        <v>719108.57</v>
      </c>
      <c r="M564" s="22">
        <v>0</v>
      </c>
      <c r="N564" s="22">
        <v>0</v>
      </c>
      <c r="O564" s="14">
        <f t="shared" si="68"/>
        <v>719108.57</v>
      </c>
    </row>
    <row r="565" spans="1:15" x14ac:dyDescent="0.2">
      <c r="A565" s="18"/>
      <c r="B565" s="18"/>
      <c r="C565" s="19"/>
      <c r="D565" s="19"/>
      <c r="E565" s="20" t="s">
        <v>548</v>
      </c>
      <c r="F565" s="5"/>
      <c r="G565" s="7" t="s">
        <v>51</v>
      </c>
      <c r="H565" s="22">
        <v>0</v>
      </c>
      <c r="I565" s="14">
        <v>243751.16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14">
        <f t="shared" si="68"/>
        <v>243751.16</v>
      </c>
    </row>
    <row r="566" spans="1:15" x14ac:dyDescent="0.2">
      <c r="A566" s="18"/>
      <c r="B566" s="18"/>
      <c r="C566" s="19"/>
      <c r="D566" s="19"/>
      <c r="E566" s="20" t="s">
        <v>756</v>
      </c>
      <c r="F566" s="5"/>
      <c r="G566" s="7" t="s">
        <v>86</v>
      </c>
      <c r="H566" s="22">
        <v>0</v>
      </c>
      <c r="I566" s="14">
        <v>421980.82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14">
        <f t="shared" si="68"/>
        <v>421980.82</v>
      </c>
    </row>
    <row r="567" spans="1:15" x14ac:dyDescent="0.2">
      <c r="A567" s="18"/>
      <c r="B567" s="18"/>
      <c r="C567" s="19"/>
      <c r="D567" s="19"/>
      <c r="E567" s="20" t="s">
        <v>549</v>
      </c>
      <c r="F567" s="5"/>
      <c r="G567" s="7" t="s">
        <v>51</v>
      </c>
      <c r="H567" s="22">
        <v>0</v>
      </c>
      <c r="I567" s="14">
        <v>706767.49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14">
        <f t="shared" si="68"/>
        <v>706767.49</v>
      </c>
    </row>
    <row r="568" spans="1:15" x14ac:dyDescent="0.2">
      <c r="A568" s="18"/>
      <c r="B568" s="18"/>
      <c r="C568" s="19"/>
      <c r="D568" s="19"/>
      <c r="E568" s="20" t="s">
        <v>189</v>
      </c>
      <c r="F568" s="5"/>
      <c r="G568" s="7" t="s">
        <v>21</v>
      </c>
      <c r="H568" s="22">
        <v>0</v>
      </c>
      <c r="I568" s="14">
        <v>1293996.3799999999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14">
        <f t="shared" si="68"/>
        <v>1293996.3799999999</v>
      </c>
    </row>
    <row r="569" spans="1:15" x14ac:dyDescent="0.2">
      <c r="A569" s="18"/>
      <c r="B569" s="18"/>
      <c r="C569" s="19"/>
      <c r="D569" s="19"/>
      <c r="E569" s="20" t="s">
        <v>550</v>
      </c>
      <c r="F569" s="5"/>
      <c r="G569" s="7" t="s">
        <v>14</v>
      </c>
      <c r="H569" s="22">
        <v>0</v>
      </c>
      <c r="I569" s="22">
        <v>0</v>
      </c>
      <c r="J569" s="22">
        <v>0</v>
      </c>
      <c r="K569" s="22">
        <v>0</v>
      </c>
      <c r="L569" s="14">
        <v>364784.78</v>
      </c>
      <c r="M569" s="22">
        <v>0</v>
      </c>
      <c r="N569" s="22">
        <v>0</v>
      </c>
      <c r="O569" s="14">
        <f t="shared" si="68"/>
        <v>364784.78</v>
      </c>
    </row>
    <row r="570" spans="1:15" x14ac:dyDescent="0.2">
      <c r="A570" s="18"/>
      <c r="B570" s="18"/>
      <c r="C570" s="19"/>
      <c r="D570" s="19"/>
      <c r="E570" s="20" t="s">
        <v>356</v>
      </c>
      <c r="F570" s="5"/>
      <c r="G570" s="7" t="s">
        <v>44</v>
      </c>
      <c r="H570" s="14">
        <v>183510.02</v>
      </c>
      <c r="I570" s="22">
        <v>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14">
        <f t="shared" si="68"/>
        <v>183510.02</v>
      </c>
    </row>
    <row r="571" spans="1:15" x14ac:dyDescent="0.2">
      <c r="A571" s="18"/>
      <c r="B571" s="18"/>
      <c r="C571" s="19"/>
      <c r="D571" s="19"/>
      <c r="E571" s="20" t="s">
        <v>551</v>
      </c>
      <c r="F571" s="5"/>
      <c r="G571" s="7" t="s">
        <v>17</v>
      </c>
      <c r="H571" s="22">
        <v>0</v>
      </c>
      <c r="I571" s="22">
        <v>0</v>
      </c>
      <c r="J571" s="22">
        <v>0</v>
      </c>
      <c r="K571" s="22">
        <v>0</v>
      </c>
      <c r="L571" s="14">
        <v>2158407.11</v>
      </c>
      <c r="M571" s="22">
        <v>0</v>
      </c>
      <c r="N571" s="22">
        <v>0</v>
      </c>
      <c r="O571" s="14">
        <f t="shared" si="68"/>
        <v>2158407.11</v>
      </c>
    </row>
    <row r="572" spans="1:15" x14ac:dyDescent="0.2">
      <c r="A572" s="18"/>
      <c r="B572" s="18"/>
      <c r="C572" s="19"/>
      <c r="D572" s="19"/>
      <c r="E572" s="20" t="s">
        <v>757</v>
      </c>
      <c r="F572" s="5"/>
      <c r="G572" s="7" t="s">
        <v>14</v>
      </c>
      <c r="H572" s="22">
        <v>0</v>
      </c>
      <c r="I572" s="22">
        <v>0</v>
      </c>
      <c r="J572" s="22">
        <v>0</v>
      </c>
      <c r="K572" s="22">
        <v>0</v>
      </c>
      <c r="L572" s="14">
        <v>400598.16</v>
      </c>
      <c r="M572" s="22">
        <v>0</v>
      </c>
      <c r="N572" s="22">
        <v>0</v>
      </c>
      <c r="O572" s="14">
        <f t="shared" si="68"/>
        <v>400598.16</v>
      </c>
    </row>
    <row r="573" spans="1:15" x14ac:dyDescent="0.2">
      <c r="A573" s="18"/>
      <c r="B573" s="18"/>
      <c r="C573" s="19"/>
      <c r="D573" s="19"/>
      <c r="E573" s="20" t="s">
        <v>354</v>
      </c>
      <c r="F573" s="5"/>
      <c r="G573" s="7" t="s">
        <v>38</v>
      </c>
      <c r="H573" s="22">
        <v>0</v>
      </c>
      <c r="I573" s="22">
        <v>0</v>
      </c>
      <c r="J573" s="22">
        <v>0</v>
      </c>
      <c r="K573" s="22">
        <v>0</v>
      </c>
      <c r="L573" s="14">
        <v>709498.4</v>
      </c>
      <c r="M573" s="22">
        <v>0</v>
      </c>
      <c r="N573" s="22">
        <v>0</v>
      </c>
      <c r="O573" s="14">
        <f t="shared" si="68"/>
        <v>709498.4</v>
      </c>
    </row>
    <row r="574" spans="1:15" x14ac:dyDescent="0.2">
      <c r="A574" s="18"/>
      <c r="B574" s="18"/>
      <c r="C574" s="19"/>
      <c r="D574" s="19"/>
      <c r="E574" s="20" t="s">
        <v>349</v>
      </c>
      <c r="F574" s="5"/>
      <c r="G574" s="7" t="s">
        <v>62</v>
      </c>
      <c r="H574" s="22">
        <v>0</v>
      </c>
      <c r="I574" s="22">
        <v>0</v>
      </c>
      <c r="J574" s="22">
        <v>0</v>
      </c>
      <c r="K574" s="22">
        <v>0</v>
      </c>
      <c r="L574" s="14">
        <v>503354.73</v>
      </c>
      <c r="M574" s="22">
        <v>0</v>
      </c>
      <c r="N574" s="22">
        <v>0</v>
      </c>
      <c r="O574" s="14">
        <f t="shared" si="68"/>
        <v>503354.73</v>
      </c>
    </row>
    <row r="575" spans="1:15" x14ac:dyDescent="0.2">
      <c r="A575" s="18"/>
      <c r="B575" s="18"/>
      <c r="C575" s="19"/>
      <c r="D575" s="19"/>
      <c r="E575" s="20" t="s">
        <v>192</v>
      </c>
      <c r="F575" s="5"/>
      <c r="G575" s="7" t="s">
        <v>87</v>
      </c>
      <c r="H575" s="22">
        <v>0</v>
      </c>
      <c r="I575" s="14">
        <v>186858.65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14">
        <f t="shared" si="68"/>
        <v>186858.65</v>
      </c>
    </row>
    <row r="576" spans="1:15" x14ac:dyDescent="0.2">
      <c r="A576" s="18"/>
      <c r="B576" s="18"/>
      <c r="C576" s="19"/>
      <c r="D576" s="19"/>
      <c r="E576" s="20" t="s">
        <v>779</v>
      </c>
      <c r="F576" s="5"/>
      <c r="G576" s="7" t="s">
        <v>28</v>
      </c>
      <c r="H576" s="22">
        <v>0</v>
      </c>
      <c r="I576" s="22">
        <v>0</v>
      </c>
      <c r="J576" s="22">
        <v>0</v>
      </c>
      <c r="K576" s="22">
        <v>0</v>
      </c>
      <c r="L576" s="14">
        <v>839087.68</v>
      </c>
      <c r="M576" s="22">
        <v>0</v>
      </c>
      <c r="N576" s="22">
        <v>0</v>
      </c>
      <c r="O576" s="14">
        <f t="shared" si="68"/>
        <v>839087.68</v>
      </c>
    </row>
    <row r="577" spans="1:15" x14ac:dyDescent="0.2">
      <c r="A577" s="18"/>
      <c r="B577" s="18"/>
      <c r="C577" s="19"/>
      <c r="D577" s="19"/>
      <c r="E577" s="20" t="s">
        <v>355</v>
      </c>
      <c r="F577" s="5"/>
      <c r="G577" s="7" t="s">
        <v>14</v>
      </c>
      <c r="H577" s="22">
        <v>0</v>
      </c>
      <c r="I577" s="22">
        <v>0</v>
      </c>
      <c r="J577" s="22">
        <v>0</v>
      </c>
      <c r="K577" s="22">
        <v>0</v>
      </c>
      <c r="L577" s="14">
        <v>585215.66</v>
      </c>
      <c r="M577" s="22">
        <v>0</v>
      </c>
      <c r="N577" s="22">
        <v>0</v>
      </c>
      <c r="O577" s="14">
        <f t="shared" si="68"/>
        <v>585215.66</v>
      </c>
    </row>
    <row r="578" spans="1:15" x14ac:dyDescent="0.2">
      <c r="A578" s="18"/>
      <c r="B578" s="18"/>
      <c r="C578" s="19"/>
      <c r="D578" s="19"/>
      <c r="E578" s="20" t="s">
        <v>352</v>
      </c>
      <c r="F578" s="5"/>
      <c r="G578" s="7" t="s">
        <v>246</v>
      </c>
      <c r="H578" s="22">
        <v>0</v>
      </c>
      <c r="I578" s="22">
        <v>0</v>
      </c>
      <c r="J578" s="22">
        <v>0</v>
      </c>
      <c r="K578" s="22">
        <v>0</v>
      </c>
      <c r="L578" s="14">
        <v>1351390.66</v>
      </c>
      <c r="M578" s="22">
        <v>0</v>
      </c>
      <c r="N578" s="22">
        <v>0</v>
      </c>
      <c r="O578" s="14">
        <f t="shared" si="68"/>
        <v>1351390.66</v>
      </c>
    </row>
    <row r="579" spans="1:15" x14ac:dyDescent="0.2">
      <c r="A579" s="18"/>
      <c r="B579" s="18"/>
      <c r="C579" s="19"/>
      <c r="D579" s="19"/>
      <c r="E579" s="20" t="s">
        <v>191</v>
      </c>
      <c r="F579" s="5"/>
      <c r="G579" s="7" t="s">
        <v>14</v>
      </c>
      <c r="H579" s="22">
        <v>0</v>
      </c>
      <c r="I579" s="14">
        <v>85654.35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14">
        <f t="shared" si="68"/>
        <v>85654.35</v>
      </c>
    </row>
    <row r="580" spans="1:15" x14ac:dyDescent="0.2">
      <c r="A580" s="18"/>
      <c r="B580" s="18"/>
      <c r="C580" s="19"/>
      <c r="D580" s="19"/>
      <c r="E580" s="20" t="s">
        <v>780</v>
      </c>
      <c r="F580" s="5"/>
      <c r="G580" s="7" t="s">
        <v>134</v>
      </c>
      <c r="H580" s="22">
        <v>0</v>
      </c>
      <c r="I580" s="22">
        <v>0</v>
      </c>
      <c r="J580" s="22">
        <v>0</v>
      </c>
      <c r="K580" s="22">
        <v>0</v>
      </c>
      <c r="L580" s="14">
        <v>1002657.06</v>
      </c>
      <c r="M580" s="22">
        <v>0</v>
      </c>
      <c r="N580" s="22">
        <v>0</v>
      </c>
      <c r="O580" s="14">
        <f t="shared" si="68"/>
        <v>1002657.06</v>
      </c>
    </row>
    <row r="581" spans="1:15" x14ac:dyDescent="0.2">
      <c r="A581" s="18"/>
      <c r="B581" s="18"/>
      <c r="C581" s="19"/>
      <c r="D581" s="19"/>
      <c r="E581" s="20" t="s">
        <v>552</v>
      </c>
      <c r="F581" s="5"/>
      <c r="G581" s="7" t="s">
        <v>28</v>
      </c>
      <c r="H581" s="22">
        <v>0</v>
      </c>
      <c r="I581" s="22">
        <v>0</v>
      </c>
      <c r="J581" s="22">
        <v>0</v>
      </c>
      <c r="K581" s="22">
        <v>0</v>
      </c>
      <c r="L581" s="14">
        <v>1083318.28</v>
      </c>
      <c r="M581" s="22">
        <v>0</v>
      </c>
      <c r="N581" s="22">
        <v>0</v>
      </c>
      <c r="O581" s="14">
        <f t="shared" si="68"/>
        <v>1083318.28</v>
      </c>
    </row>
    <row r="582" spans="1:15" x14ac:dyDescent="0.2">
      <c r="A582" s="18"/>
      <c r="B582" s="18"/>
      <c r="C582" s="19"/>
      <c r="D582" s="19"/>
      <c r="E582" s="20" t="s">
        <v>353</v>
      </c>
      <c r="F582" s="5"/>
      <c r="G582" s="7" t="s">
        <v>36</v>
      </c>
      <c r="H582" s="22">
        <v>0</v>
      </c>
      <c r="I582" s="22">
        <v>0</v>
      </c>
      <c r="J582" s="22">
        <v>0</v>
      </c>
      <c r="K582" s="22">
        <v>0</v>
      </c>
      <c r="L582" s="14">
        <v>1367146.84</v>
      </c>
      <c r="M582" s="22">
        <v>0</v>
      </c>
      <c r="N582" s="22">
        <v>0</v>
      </c>
      <c r="O582" s="14">
        <f t="shared" si="68"/>
        <v>1367146.84</v>
      </c>
    </row>
    <row r="583" spans="1:15" x14ac:dyDescent="0.2">
      <c r="A583" s="18"/>
      <c r="B583" s="18"/>
      <c r="C583" s="19"/>
      <c r="D583" s="19"/>
      <c r="E583" s="20" t="s">
        <v>553</v>
      </c>
      <c r="F583" s="5"/>
      <c r="G583" s="7" t="s">
        <v>35</v>
      </c>
      <c r="H583" s="22">
        <v>0</v>
      </c>
      <c r="I583" s="14">
        <v>655926.74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14">
        <f t="shared" si="68"/>
        <v>655926.74</v>
      </c>
    </row>
    <row r="584" spans="1:15" x14ac:dyDescent="0.2">
      <c r="A584" s="18"/>
      <c r="B584" s="18"/>
      <c r="C584" s="19"/>
      <c r="D584" s="19"/>
      <c r="E584" s="20" t="s">
        <v>554</v>
      </c>
      <c r="F584" s="5"/>
      <c r="G584" s="7" t="s">
        <v>14</v>
      </c>
      <c r="H584" s="22">
        <v>0</v>
      </c>
      <c r="I584" s="14">
        <v>168099.68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14">
        <f t="shared" si="68"/>
        <v>168099.68</v>
      </c>
    </row>
    <row r="585" spans="1:15" x14ac:dyDescent="0.2">
      <c r="A585" s="24"/>
      <c r="B585" s="24"/>
      <c r="C585" s="25"/>
      <c r="D585" s="25"/>
      <c r="E585" s="28" t="s">
        <v>350</v>
      </c>
      <c r="F585" s="26"/>
      <c r="G585" s="17" t="s">
        <v>187</v>
      </c>
      <c r="H585" s="23">
        <v>0</v>
      </c>
      <c r="I585" s="23">
        <v>0</v>
      </c>
      <c r="J585" s="23">
        <v>0</v>
      </c>
      <c r="K585" s="23">
        <v>0</v>
      </c>
      <c r="L585" s="21">
        <v>1095365.77</v>
      </c>
      <c r="M585" s="23">
        <v>0</v>
      </c>
      <c r="N585" s="23">
        <v>0</v>
      </c>
      <c r="O585" s="21">
        <f t="shared" si="68"/>
        <v>1095365.77</v>
      </c>
    </row>
    <row r="586" spans="1:15" x14ac:dyDescent="0.2">
      <c r="A586" s="18"/>
      <c r="B586" s="18"/>
      <c r="C586" s="19"/>
      <c r="D586" s="19"/>
      <c r="E586" s="20" t="s">
        <v>758</v>
      </c>
      <c r="F586" s="5"/>
      <c r="G586" s="7" t="s">
        <v>88</v>
      </c>
      <c r="H586" s="22">
        <v>0</v>
      </c>
      <c r="I586" s="22">
        <v>0</v>
      </c>
      <c r="J586" s="22">
        <v>0</v>
      </c>
      <c r="K586" s="22">
        <v>0</v>
      </c>
      <c r="L586" s="14">
        <v>987601.48</v>
      </c>
      <c r="M586" s="22">
        <v>0</v>
      </c>
      <c r="N586" s="22">
        <v>0</v>
      </c>
      <c r="O586" s="14">
        <f t="shared" si="68"/>
        <v>987601.48</v>
      </c>
    </row>
    <row r="587" spans="1:15" x14ac:dyDescent="0.2">
      <c r="A587" s="18"/>
      <c r="B587" s="18"/>
      <c r="C587" s="19"/>
      <c r="D587" s="19"/>
      <c r="E587" s="20" t="s">
        <v>555</v>
      </c>
      <c r="F587" s="5"/>
      <c r="G587" s="7" t="s">
        <v>14</v>
      </c>
      <c r="H587" s="22">
        <v>0</v>
      </c>
      <c r="I587" s="22">
        <v>0</v>
      </c>
      <c r="J587" s="22">
        <v>0</v>
      </c>
      <c r="K587" s="22">
        <v>0</v>
      </c>
      <c r="L587" s="14">
        <v>1336604.33</v>
      </c>
      <c r="M587" s="22">
        <v>0</v>
      </c>
      <c r="N587" s="22">
        <v>0</v>
      </c>
      <c r="O587" s="14">
        <f t="shared" si="68"/>
        <v>1336604.33</v>
      </c>
    </row>
    <row r="588" spans="1:15" x14ac:dyDescent="0.2">
      <c r="A588" s="18"/>
      <c r="B588" s="18"/>
      <c r="C588" s="19"/>
      <c r="D588" s="19"/>
      <c r="E588" s="20" t="s">
        <v>759</v>
      </c>
      <c r="F588" s="5"/>
      <c r="G588" s="7" t="s">
        <v>78</v>
      </c>
      <c r="H588" s="22">
        <v>0</v>
      </c>
      <c r="I588" s="22">
        <v>0</v>
      </c>
      <c r="J588" s="22">
        <v>0</v>
      </c>
      <c r="K588" s="22">
        <v>0</v>
      </c>
      <c r="L588" s="14">
        <v>233799.55</v>
      </c>
      <c r="M588" s="22">
        <v>0</v>
      </c>
      <c r="N588" s="22">
        <v>0</v>
      </c>
      <c r="O588" s="14">
        <f t="shared" si="68"/>
        <v>233799.55</v>
      </c>
    </row>
    <row r="589" spans="1:15" x14ac:dyDescent="0.2">
      <c r="A589" s="18"/>
      <c r="B589" s="18"/>
      <c r="C589" s="19"/>
      <c r="D589" s="19"/>
      <c r="E589" s="20" t="s">
        <v>760</v>
      </c>
      <c r="F589" s="5"/>
      <c r="G589" s="7" t="s">
        <v>242</v>
      </c>
      <c r="H589" s="22">
        <v>0</v>
      </c>
      <c r="I589" s="22">
        <v>0</v>
      </c>
      <c r="J589" s="22">
        <v>0</v>
      </c>
      <c r="K589" s="14">
        <v>0</v>
      </c>
      <c r="L589" s="14">
        <v>444704.71</v>
      </c>
      <c r="M589" s="22">
        <v>0</v>
      </c>
      <c r="N589" s="22">
        <v>0</v>
      </c>
      <c r="O589" s="14">
        <f t="shared" si="68"/>
        <v>444704.71</v>
      </c>
    </row>
    <row r="590" spans="1:15" x14ac:dyDescent="0.2">
      <c r="A590" s="18"/>
      <c r="B590" s="18"/>
      <c r="C590" s="19"/>
      <c r="D590" s="19"/>
      <c r="E590" s="20" t="s">
        <v>373</v>
      </c>
      <c r="F590" s="5"/>
      <c r="G590" s="7" t="s">
        <v>86</v>
      </c>
      <c r="H590" s="22">
        <v>0</v>
      </c>
      <c r="I590" s="22">
        <v>0</v>
      </c>
      <c r="J590" s="22">
        <v>0</v>
      </c>
      <c r="K590" s="22">
        <v>0</v>
      </c>
      <c r="L590" s="14">
        <v>1000840.99</v>
      </c>
      <c r="M590" s="22">
        <v>0</v>
      </c>
      <c r="N590" s="22">
        <v>0</v>
      </c>
      <c r="O590" s="14">
        <f t="shared" si="68"/>
        <v>1000840.99</v>
      </c>
    </row>
    <row r="591" spans="1:15" x14ac:dyDescent="0.2">
      <c r="A591" s="18"/>
      <c r="B591" s="18"/>
      <c r="C591" s="19"/>
      <c r="D591" s="19"/>
      <c r="E591" s="20" t="s">
        <v>198</v>
      </c>
      <c r="F591" s="5"/>
      <c r="G591" s="7" t="s">
        <v>46</v>
      </c>
      <c r="H591" s="22">
        <v>0</v>
      </c>
      <c r="I591" s="14">
        <v>356884.87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14">
        <f t="shared" si="68"/>
        <v>356884.87</v>
      </c>
    </row>
    <row r="592" spans="1:15" x14ac:dyDescent="0.2">
      <c r="A592" s="18"/>
      <c r="B592" s="18"/>
      <c r="C592" s="19"/>
      <c r="D592" s="19"/>
      <c r="E592" s="20" t="s">
        <v>374</v>
      </c>
      <c r="F592" s="5"/>
      <c r="G592" s="7" t="s">
        <v>52</v>
      </c>
      <c r="H592" s="22">
        <v>0</v>
      </c>
      <c r="I592" s="22">
        <v>0</v>
      </c>
      <c r="J592" s="22">
        <v>0</v>
      </c>
      <c r="K592" s="22">
        <v>0</v>
      </c>
      <c r="L592" s="14">
        <v>1970641.81</v>
      </c>
      <c r="M592" s="22">
        <v>0</v>
      </c>
      <c r="N592" s="22">
        <v>0</v>
      </c>
      <c r="O592" s="14">
        <f t="shared" si="68"/>
        <v>1970641.81</v>
      </c>
    </row>
    <row r="593" spans="1:15" x14ac:dyDescent="0.2">
      <c r="A593" s="18"/>
      <c r="B593" s="18"/>
      <c r="C593" s="19"/>
      <c r="D593" s="19"/>
      <c r="E593" s="20" t="s">
        <v>761</v>
      </c>
      <c r="F593" s="5"/>
      <c r="G593" s="7" t="s">
        <v>45</v>
      </c>
      <c r="H593" s="22">
        <v>0</v>
      </c>
      <c r="I593" s="14">
        <v>1586820.07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14">
        <f t="shared" si="68"/>
        <v>1586820.07</v>
      </c>
    </row>
    <row r="594" spans="1:15" x14ac:dyDescent="0.2">
      <c r="A594" s="18"/>
      <c r="B594" s="18"/>
      <c r="C594" s="19"/>
      <c r="D594" s="19"/>
      <c r="E594" s="20" t="s">
        <v>762</v>
      </c>
      <c r="F594" s="5"/>
      <c r="G594" s="7" t="s">
        <v>21</v>
      </c>
      <c r="H594" s="22">
        <v>0</v>
      </c>
      <c r="I594" s="22">
        <v>0</v>
      </c>
      <c r="J594" s="22">
        <v>0</v>
      </c>
      <c r="K594" s="22">
        <v>0</v>
      </c>
      <c r="L594" s="14">
        <v>559777.02</v>
      </c>
      <c r="M594" s="22">
        <v>0</v>
      </c>
      <c r="N594" s="22">
        <v>0</v>
      </c>
      <c r="O594" s="14">
        <f t="shared" si="68"/>
        <v>559777.02</v>
      </c>
    </row>
    <row r="595" spans="1:15" x14ac:dyDescent="0.2">
      <c r="A595" s="18"/>
      <c r="B595" s="18"/>
      <c r="C595" s="19"/>
      <c r="D595" s="19"/>
      <c r="E595" s="20" t="s">
        <v>556</v>
      </c>
      <c r="F595" s="5"/>
      <c r="G595" s="7" t="s">
        <v>14</v>
      </c>
      <c r="H595" s="22">
        <v>0</v>
      </c>
      <c r="I595" s="14">
        <v>665813.44999999995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14">
        <f t="shared" si="68"/>
        <v>665813.44999999995</v>
      </c>
    </row>
    <row r="596" spans="1:15" x14ac:dyDescent="0.2">
      <c r="A596" s="18"/>
      <c r="B596" s="18"/>
      <c r="C596" s="19"/>
      <c r="D596" s="19"/>
      <c r="E596" s="20" t="s">
        <v>557</v>
      </c>
      <c r="F596" s="5"/>
      <c r="G596" s="7" t="s">
        <v>69</v>
      </c>
      <c r="H596" s="22">
        <v>0</v>
      </c>
      <c r="I596" s="22">
        <v>0</v>
      </c>
      <c r="J596" s="22">
        <v>0</v>
      </c>
      <c r="K596" s="22">
        <v>0</v>
      </c>
      <c r="L596" s="14">
        <v>1771680.1</v>
      </c>
      <c r="M596" s="22">
        <v>0</v>
      </c>
      <c r="N596" s="22">
        <v>0</v>
      </c>
      <c r="O596" s="14">
        <f t="shared" si="68"/>
        <v>1771680.1</v>
      </c>
    </row>
    <row r="597" spans="1:15" x14ac:dyDescent="0.2">
      <c r="A597" s="18"/>
      <c r="B597" s="18"/>
      <c r="C597" s="19"/>
      <c r="D597" s="19"/>
      <c r="E597" s="20" t="s">
        <v>200</v>
      </c>
      <c r="F597" s="5"/>
      <c r="G597" s="7" t="s">
        <v>180</v>
      </c>
      <c r="H597" s="22">
        <v>0</v>
      </c>
      <c r="I597" s="14">
        <v>873297.36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14">
        <f t="shared" si="68"/>
        <v>873297.36</v>
      </c>
    </row>
    <row r="598" spans="1:15" x14ac:dyDescent="0.2">
      <c r="A598" s="18"/>
      <c r="B598" s="18"/>
      <c r="C598" s="19"/>
      <c r="D598" s="19"/>
      <c r="E598" s="20" t="s">
        <v>194</v>
      </c>
      <c r="F598" s="5"/>
      <c r="G598" s="7" t="s">
        <v>50</v>
      </c>
      <c r="H598" s="22">
        <v>0</v>
      </c>
      <c r="I598" s="14">
        <v>1060577.46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14">
        <f t="shared" si="68"/>
        <v>1060577.46</v>
      </c>
    </row>
    <row r="599" spans="1:15" x14ac:dyDescent="0.2">
      <c r="A599" s="18"/>
      <c r="B599" s="18"/>
      <c r="C599" s="19"/>
      <c r="D599" s="19"/>
      <c r="E599" s="20" t="s">
        <v>558</v>
      </c>
      <c r="F599" s="5"/>
      <c r="G599" s="7" t="s">
        <v>85</v>
      </c>
      <c r="H599" s="22">
        <v>0</v>
      </c>
      <c r="I599" s="14">
        <v>550938.56999999995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14">
        <f t="shared" si="68"/>
        <v>550938.56999999995</v>
      </c>
    </row>
    <row r="600" spans="1:15" x14ac:dyDescent="0.2">
      <c r="A600" s="18"/>
      <c r="B600" s="18"/>
      <c r="C600" s="19"/>
      <c r="D600" s="19"/>
      <c r="E600" s="20" t="s">
        <v>559</v>
      </c>
      <c r="F600" s="5"/>
      <c r="G600" s="7" t="s">
        <v>182</v>
      </c>
      <c r="H600" s="22">
        <v>0</v>
      </c>
      <c r="I600" s="14">
        <v>1206004.51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14">
        <f t="shared" si="68"/>
        <v>1206004.51</v>
      </c>
    </row>
    <row r="601" spans="1:15" x14ac:dyDescent="0.2">
      <c r="A601" s="18"/>
      <c r="B601" s="18"/>
      <c r="C601" s="19"/>
      <c r="D601" s="19"/>
      <c r="E601" s="20" t="s">
        <v>559</v>
      </c>
      <c r="F601" s="5"/>
      <c r="G601" s="7" t="s">
        <v>55</v>
      </c>
      <c r="H601" s="22">
        <v>0</v>
      </c>
      <c r="I601" s="14">
        <v>767058.56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14">
        <f t="shared" si="68"/>
        <v>767058.56</v>
      </c>
    </row>
    <row r="602" spans="1:15" x14ac:dyDescent="0.2">
      <c r="A602" s="18"/>
      <c r="B602" s="18"/>
      <c r="C602" s="19"/>
      <c r="D602" s="19"/>
      <c r="E602" s="20" t="s">
        <v>781</v>
      </c>
      <c r="F602" s="5"/>
      <c r="G602" s="7" t="s">
        <v>182</v>
      </c>
      <c r="H602" s="22">
        <v>0</v>
      </c>
      <c r="I602" s="22">
        <v>0</v>
      </c>
      <c r="J602" s="22">
        <v>0</v>
      </c>
      <c r="K602" s="22">
        <v>0</v>
      </c>
      <c r="L602" s="14">
        <v>1111167.47</v>
      </c>
      <c r="M602" s="22">
        <v>0</v>
      </c>
      <c r="N602" s="22">
        <v>0</v>
      </c>
      <c r="O602" s="14">
        <f t="shared" si="68"/>
        <v>1111167.47</v>
      </c>
    </row>
    <row r="603" spans="1:15" x14ac:dyDescent="0.2">
      <c r="A603" s="18"/>
      <c r="B603" s="18"/>
      <c r="C603" s="19"/>
      <c r="D603" s="19"/>
      <c r="E603" s="20" t="s">
        <v>560</v>
      </c>
      <c r="F603" s="5"/>
      <c r="G603" s="7" t="s">
        <v>52</v>
      </c>
      <c r="H603" s="22">
        <v>0</v>
      </c>
      <c r="I603" s="14">
        <v>890468.57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14">
        <f t="shared" si="68"/>
        <v>890468.57</v>
      </c>
    </row>
    <row r="604" spans="1:15" x14ac:dyDescent="0.2">
      <c r="A604" s="18"/>
      <c r="B604" s="18"/>
      <c r="C604" s="19"/>
      <c r="D604" s="19"/>
      <c r="E604" s="20" t="s">
        <v>561</v>
      </c>
      <c r="F604" s="5"/>
      <c r="G604" s="7" t="s">
        <v>44</v>
      </c>
      <c r="H604" s="22">
        <v>0</v>
      </c>
      <c r="I604" s="22">
        <v>0</v>
      </c>
      <c r="J604" s="22">
        <v>0</v>
      </c>
      <c r="K604" s="22">
        <v>0</v>
      </c>
      <c r="L604" s="14">
        <v>822057.44</v>
      </c>
      <c r="M604" s="22">
        <v>0</v>
      </c>
      <c r="N604" s="22">
        <v>0</v>
      </c>
      <c r="O604" s="14">
        <f t="shared" si="68"/>
        <v>822057.44</v>
      </c>
    </row>
    <row r="605" spans="1:15" x14ac:dyDescent="0.2">
      <c r="A605" s="18"/>
      <c r="B605" s="18"/>
      <c r="C605" s="19"/>
      <c r="D605" s="19"/>
      <c r="E605" s="20" t="s">
        <v>562</v>
      </c>
      <c r="F605" s="5"/>
      <c r="G605" s="7" t="s">
        <v>12</v>
      </c>
      <c r="H605" s="22">
        <v>0</v>
      </c>
      <c r="I605" s="22">
        <v>0</v>
      </c>
      <c r="J605" s="22">
        <v>0</v>
      </c>
      <c r="K605" s="22">
        <v>0</v>
      </c>
      <c r="L605" s="14">
        <v>628954.05000000005</v>
      </c>
      <c r="M605" s="22">
        <v>0</v>
      </c>
      <c r="N605" s="22">
        <v>0</v>
      </c>
      <c r="O605" s="14">
        <f t="shared" si="68"/>
        <v>628954.05000000005</v>
      </c>
    </row>
    <row r="606" spans="1:15" x14ac:dyDescent="0.2">
      <c r="A606" s="18"/>
      <c r="B606" s="18"/>
      <c r="C606" s="19"/>
      <c r="D606" s="19"/>
      <c r="E606" s="20" t="s">
        <v>563</v>
      </c>
      <c r="F606" s="5"/>
      <c r="G606" s="7" t="s">
        <v>28</v>
      </c>
      <c r="H606" s="22">
        <v>0</v>
      </c>
      <c r="I606" s="22">
        <v>0</v>
      </c>
      <c r="J606" s="22">
        <v>0</v>
      </c>
      <c r="K606" s="22">
        <v>0</v>
      </c>
      <c r="L606" s="14">
        <v>1500356.24</v>
      </c>
      <c r="M606" s="22">
        <v>0</v>
      </c>
      <c r="N606" s="22">
        <v>0</v>
      </c>
      <c r="O606" s="14">
        <f t="shared" si="68"/>
        <v>1500356.24</v>
      </c>
    </row>
    <row r="607" spans="1:15" x14ac:dyDescent="0.2">
      <c r="A607" s="18"/>
      <c r="B607" s="18"/>
      <c r="C607" s="19"/>
      <c r="D607" s="19"/>
      <c r="E607" s="20" t="s">
        <v>564</v>
      </c>
      <c r="F607" s="5"/>
      <c r="G607" s="7" t="s">
        <v>52</v>
      </c>
      <c r="H607" s="22">
        <v>0</v>
      </c>
      <c r="I607" s="22">
        <v>0</v>
      </c>
      <c r="J607" s="22">
        <v>0</v>
      </c>
      <c r="K607" s="22">
        <v>0</v>
      </c>
      <c r="L607" s="14">
        <v>1215123.4099999999</v>
      </c>
      <c r="M607" s="22">
        <v>0</v>
      </c>
      <c r="N607" s="22">
        <v>0</v>
      </c>
      <c r="O607" s="14">
        <f t="shared" si="68"/>
        <v>1215123.4099999999</v>
      </c>
    </row>
    <row r="608" spans="1:15" x14ac:dyDescent="0.2">
      <c r="A608" s="18"/>
      <c r="B608" s="18"/>
      <c r="C608" s="19"/>
      <c r="D608" s="19"/>
      <c r="E608" s="20" t="s">
        <v>565</v>
      </c>
      <c r="F608" s="5"/>
      <c r="G608" s="7" t="s">
        <v>15</v>
      </c>
      <c r="H608" s="22">
        <v>0</v>
      </c>
      <c r="I608" s="22">
        <v>0</v>
      </c>
      <c r="J608" s="22">
        <v>0</v>
      </c>
      <c r="K608" s="22">
        <v>0</v>
      </c>
      <c r="L608" s="14">
        <v>997494.46</v>
      </c>
      <c r="M608" s="22">
        <v>0</v>
      </c>
      <c r="N608" s="22">
        <v>0</v>
      </c>
      <c r="O608" s="14">
        <f t="shared" si="68"/>
        <v>997494.46</v>
      </c>
    </row>
    <row r="609" spans="1:15" x14ac:dyDescent="0.2">
      <c r="A609" s="18"/>
      <c r="B609" s="18"/>
      <c r="C609" s="19"/>
      <c r="D609" s="19"/>
      <c r="E609" s="20" t="s">
        <v>204</v>
      </c>
      <c r="F609" s="5"/>
      <c r="G609" s="7" t="s">
        <v>46</v>
      </c>
      <c r="H609" s="22">
        <v>0</v>
      </c>
      <c r="I609" s="14">
        <v>920439.56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14">
        <f t="shared" si="68"/>
        <v>920439.56</v>
      </c>
    </row>
    <row r="610" spans="1:15" x14ac:dyDescent="0.2">
      <c r="A610" s="18"/>
      <c r="B610" s="18"/>
      <c r="C610" s="19"/>
      <c r="D610" s="19"/>
      <c r="E610" s="20" t="s">
        <v>763</v>
      </c>
      <c r="F610" s="5"/>
      <c r="G610" s="7" t="s">
        <v>78</v>
      </c>
      <c r="H610" s="22">
        <v>0</v>
      </c>
      <c r="I610" s="22">
        <v>0</v>
      </c>
      <c r="J610" s="22">
        <v>0</v>
      </c>
      <c r="K610" s="22">
        <v>0</v>
      </c>
      <c r="L610" s="14">
        <v>1554049.58</v>
      </c>
      <c r="M610" s="22">
        <v>0</v>
      </c>
      <c r="N610" s="22">
        <v>0</v>
      </c>
      <c r="O610" s="14">
        <f t="shared" si="68"/>
        <v>1554049.58</v>
      </c>
    </row>
    <row r="611" spans="1:15" x14ac:dyDescent="0.2">
      <c r="A611" s="18"/>
      <c r="B611" s="18"/>
      <c r="C611" s="19"/>
      <c r="D611" s="19"/>
      <c r="E611" s="20" t="s">
        <v>369</v>
      </c>
      <c r="F611" s="5"/>
      <c r="G611" s="7" t="s">
        <v>31</v>
      </c>
      <c r="H611" s="22">
        <v>0</v>
      </c>
      <c r="I611" s="22">
        <v>0</v>
      </c>
      <c r="J611" s="22">
        <v>0</v>
      </c>
      <c r="K611" s="22">
        <v>0</v>
      </c>
      <c r="L611" s="14">
        <v>429603.17</v>
      </c>
      <c r="M611" s="22">
        <v>0</v>
      </c>
      <c r="N611" s="22">
        <v>0</v>
      </c>
      <c r="O611" s="14">
        <f t="shared" si="68"/>
        <v>429603.17</v>
      </c>
    </row>
    <row r="612" spans="1:15" x14ac:dyDescent="0.2">
      <c r="A612" s="18"/>
      <c r="B612" s="18"/>
      <c r="C612" s="19"/>
      <c r="D612" s="19"/>
      <c r="E612" s="20" t="s">
        <v>366</v>
      </c>
      <c r="F612" s="5"/>
      <c r="G612" s="7" t="s">
        <v>38</v>
      </c>
      <c r="H612" s="22">
        <v>0</v>
      </c>
      <c r="I612" s="22">
        <v>0</v>
      </c>
      <c r="J612" s="22">
        <v>0</v>
      </c>
      <c r="K612" s="22">
        <v>0</v>
      </c>
      <c r="L612" s="14">
        <v>595967.03</v>
      </c>
      <c r="M612" s="22">
        <v>0</v>
      </c>
      <c r="N612" s="22">
        <v>0</v>
      </c>
      <c r="O612" s="14">
        <f t="shared" si="68"/>
        <v>595967.03</v>
      </c>
    </row>
    <row r="613" spans="1:15" x14ac:dyDescent="0.2">
      <c r="A613" s="18"/>
      <c r="B613" s="18"/>
      <c r="C613" s="19"/>
      <c r="D613" s="19"/>
      <c r="E613" s="20" t="s">
        <v>206</v>
      </c>
      <c r="F613" s="5"/>
      <c r="G613" s="7" t="s">
        <v>30</v>
      </c>
      <c r="H613" s="22">
        <v>0</v>
      </c>
      <c r="I613" s="14">
        <v>524973.81999999995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14">
        <f t="shared" si="68"/>
        <v>524973.81999999995</v>
      </c>
    </row>
    <row r="614" spans="1:15" x14ac:dyDescent="0.2">
      <c r="A614" s="18"/>
      <c r="B614" s="18"/>
      <c r="C614" s="19"/>
      <c r="D614" s="19"/>
      <c r="E614" s="20" t="s">
        <v>566</v>
      </c>
      <c r="F614" s="5"/>
      <c r="G614" s="7" t="s">
        <v>14</v>
      </c>
      <c r="H614" s="22">
        <v>0</v>
      </c>
      <c r="I614" s="14">
        <v>1030488.11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14">
        <f t="shared" ref="O614:O677" si="69">SUM(H614:N614)</f>
        <v>1030488.11</v>
      </c>
    </row>
    <row r="615" spans="1:15" x14ac:dyDescent="0.2">
      <c r="A615" s="18"/>
      <c r="B615" s="18"/>
      <c r="C615" s="19"/>
      <c r="D615" s="19"/>
      <c r="E615" s="20" t="s">
        <v>567</v>
      </c>
      <c r="F615" s="5"/>
      <c r="G615" s="7" t="s">
        <v>37</v>
      </c>
      <c r="H615" s="22">
        <v>0</v>
      </c>
      <c r="I615" s="14">
        <v>617896.30000000005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14">
        <f t="shared" si="69"/>
        <v>617896.30000000005</v>
      </c>
    </row>
    <row r="616" spans="1:15" x14ac:dyDescent="0.2">
      <c r="A616" s="18"/>
      <c r="B616" s="18"/>
      <c r="C616" s="19"/>
      <c r="D616" s="19"/>
      <c r="E616" s="20" t="s">
        <v>567</v>
      </c>
      <c r="F616" s="5"/>
      <c r="G616" s="7" t="s">
        <v>186</v>
      </c>
      <c r="H616" s="22">
        <v>0</v>
      </c>
      <c r="I616" s="14">
        <v>710929.97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14">
        <f t="shared" si="69"/>
        <v>710929.97</v>
      </c>
    </row>
    <row r="617" spans="1:15" x14ac:dyDescent="0.2">
      <c r="A617" s="18"/>
      <c r="B617" s="18"/>
      <c r="C617" s="19"/>
      <c r="D617" s="19"/>
      <c r="E617" s="20" t="s">
        <v>568</v>
      </c>
      <c r="F617" s="5"/>
      <c r="G617" s="7" t="s">
        <v>78</v>
      </c>
      <c r="H617" s="22">
        <v>0</v>
      </c>
      <c r="I617" s="22">
        <v>0</v>
      </c>
      <c r="J617" s="22">
        <v>0</v>
      </c>
      <c r="K617" s="22">
        <v>0</v>
      </c>
      <c r="L617" s="14">
        <v>954235.17</v>
      </c>
      <c r="M617" s="22">
        <v>0</v>
      </c>
      <c r="N617" s="22">
        <v>0</v>
      </c>
      <c r="O617" s="14">
        <f t="shared" si="69"/>
        <v>954235.17</v>
      </c>
    </row>
    <row r="618" spans="1:15" x14ac:dyDescent="0.2">
      <c r="A618" s="18"/>
      <c r="B618" s="18"/>
      <c r="C618" s="19"/>
      <c r="D618" s="19"/>
      <c r="E618" s="20" t="s">
        <v>196</v>
      </c>
      <c r="F618" s="5"/>
      <c r="G618" s="7" t="s">
        <v>55</v>
      </c>
      <c r="H618" s="22">
        <v>0</v>
      </c>
      <c r="I618" s="14">
        <v>787930.25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14">
        <f t="shared" si="69"/>
        <v>787930.25</v>
      </c>
    </row>
    <row r="619" spans="1:15" x14ac:dyDescent="0.2">
      <c r="A619" s="18"/>
      <c r="B619" s="18"/>
      <c r="C619" s="19"/>
      <c r="D619" s="19"/>
      <c r="E619" s="20" t="s">
        <v>365</v>
      </c>
      <c r="F619" s="5"/>
      <c r="G619" s="7" t="s">
        <v>14</v>
      </c>
      <c r="H619" s="22">
        <v>0</v>
      </c>
      <c r="I619" s="22">
        <v>0</v>
      </c>
      <c r="J619" s="22">
        <v>0</v>
      </c>
      <c r="K619" s="22">
        <v>0</v>
      </c>
      <c r="L619" s="14">
        <v>406731.16</v>
      </c>
      <c r="M619" s="22">
        <v>0</v>
      </c>
      <c r="N619" s="22">
        <v>0</v>
      </c>
      <c r="O619" s="14">
        <f t="shared" si="69"/>
        <v>406731.16</v>
      </c>
    </row>
    <row r="620" spans="1:15" x14ac:dyDescent="0.2">
      <c r="A620" s="18"/>
      <c r="B620" s="18"/>
      <c r="C620" s="19"/>
      <c r="D620" s="19"/>
      <c r="E620" s="20" t="s">
        <v>569</v>
      </c>
      <c r="F620" s="5"/>
      <c r="G620" s="7" t="s">
        <v>21</v>
      </c>
      <c r="H620" s="22">
        <v>0</v>
      </c>
      <c r="I620" s="22">
        <v>0</v>
      </c>
      <c r="J620" s="22">
        <v>0</v>
      </c>
      <c r="K620" s="22">
        <v>0</v>
      </c>
      <c r="L620" s="14">
        <v>633220.84</v>
      </c>
      <c r="M620" s="22">
        <v>0</v>
      </c>
      <c r="N620" s="22">
        <v>0</v>
      </c>
      <c r="O620" s="14">
        <f t="shared" si="69"/>
        <v>633220.84</v>
      </c>
    </row>
    <row r="621" spans="1:15" x14ac:dyDescent="0.2">
      <c r="A621" s="18"/>
      <c r="B621" s="18"/>
      <c r="C621" s="19"/>
      <c r="D621" s="19"/>
      <c r="E621" s="20" t="s">
        <v>570</v>
      </c>
      <c r="F621" s="5"/>
      <c r="G621" s="7" t="s">
        <v>21</v>
      </c>
      <c r="H621" s="22">
        <v>0</v>
      </c>
      <c r="I621" s="22">
        <v>0</v>
      </c>
      <c r="J621" s="22">
        <v>0</v>
      </c>
      <c r="K621" s="22">
        <v>0</v>
      </c>
      <c r="L621" s="14">
        <v>1307474.97</v>
      </c>
      <c r="M621" s="22">
        <v>0</v>
      </c>
      <c r="N621" s="22">
        <v>0</v>
      </c>
      <c r="O621" s="14">
        <f t="shared" si="69"/>
        <v>1307474.97</v>
      </c>
    </row>
    <row r="622" spans="1:15" x14ac:dyDescent="0.2">
      <c r="A622" s="18"/>
      <c r="B622" s="18"/>
      <c r="C622" s="19"/>
      <c r="D622" s="19"/>
      <c r="E622" s="20" t="s">
        <v>205</v>
      </c>
      <c r="F622" s="5"/>
      <c r="G622" s="7" t="s">
        <v>185</v>
      </c>
      <c r="H622" s="22">
        <v>0</v>
      </c>
      <c r="I622" s="14">
        <v>480354.38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14">
        <f t="shared" si="69"/>
        <v>480354.38</v>
      </c>
    </row>
    <row r="623" spans="1:15" x14ac:dyDescent="0.2">
      <c r="A623" s="18"/>
      <c r="B623" s="18"/>
      <c r="C623" s="19"/>
      <c r="D623" s="19"/>
      <c r="E623" s="20" t="s">
        <v>201</v>
      </c>
      <c r="F623" s="5"/>
      <c r="G623" s="7" t="s">
        <v>15</v>
      </c>
      <c r="H623" s="22">
        <v>0</v>
      </c>
      <c r="I623" s="14">
        <v>404712.8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14">
        <f t="shared" si="69"/>
        <v>404712.8</v>
      </c>
    </row>
    <row r="624" spans="1:15" x14ac:dyDescent="0.2">
      <c r="A624" s="18"/>
      <c r="B624" s="18"/>
      <c r="C624" s="19"/>
      <c r="D624" s="19"/>
      <c r="E624" s="20" t="s">
        <v>571</v>
      </c>
      <c r="F624" s="5"/>
      <c r="G624" s="7" t="s">
        <v>43</v>
      </c>
      <c r="H624" s="22">
        <v>0</v>
      </c>
      <c r="I624" s="14">
        <v>1432186.42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14">
        <f t="shared" si="69"/>
        <v>1432186.42</v>
      </c>
    </row>
    <row r="625" spans="1:15" x14ac:dyDescent="0.2">
      <c r="A625" s="18"/>
      <c r="B625" s="18"/>
      <c r="C625" s="19"/>
      <c r="D625" s="19"/>
      <c r="E625" s="20" t="s">
        <v>199</v>
      </c>
      <c r="F625" s="5"/>
      <c r="G625" s="7" t="s">
        <v>12</v>
      </c>
      <c r="H625" s="22">
        <v>0</v>
      </c>
      <c r="I625" s="14">
        <v>2765155.79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14">
        <f t="shared" si="69"/>
        <v>2765155.79</v>
      </c>
    </row>
    <row r="626" spans="1:15" x14ac:dyDescent="0.2">
      <c r="A626" s="18"/>
      <c r="B626" s="18"/>
      <c r="C626" s="19"/>
      <c r="D626" s="19"/>
      <c r="E626" s="20" t="s">
        <v>572</v>
      </c>
      <c r="F626" s="5"/>
      <c r="G626" s="7" t="s">
        <v>337</v>
      </c>
      <c r="H626" s="22">
        <v>0</v>
      </c>
      <c r="I626" s="22">
        <v>0</v>
      </c>
      <c r="J626" s="22">
        <v>0</v>
      </c>
      <c r="K626" s="22">
        <v>0</v>
      </c>
      <c r="L626" s="14">
        <v>1169325.4099999999</v>
      </c>
      <c r="M626" s="22">
        <v>0</v>
      </c>
      <c r="N626" s="22">
        <v>0</v>
      </c>
      <c r="O626" s="14">
        <f t="shared" si="69"/>
        <v>1169325.4099999999</v>
      </c>
    </row>
    <row r="627" spans="1:15" x14ac:dyDescent="0.2">
      <c r="A627" s="18"/>
      <c r="B627" s="18"/>
      <c r="C627" s="19"/>
      <c r="D627" s="19"/>
      <c r="E627" s="20" t="s">
        <v>203</v>
      </c>
      <c r="F627" s="5"/>
      <c r="G627" s="7" t="s">
        <v>183</v>
      </c>
      <c r="H627" s="22">
        <v>0</v>
      </c>
      <c r="I627" s="14">
        <v>907698.05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14">
        <f t="shared" si="69"/>
        <v>907698.05</v>
      </c>
    </row>
    <row r="628" spans="1:15" x14ac:dyDescent="0.2">
      <c r="A628" s="18"/>
      <c r="B628" s="18"/>
      <c r="C628" s="19"/>
      <c r="D628" s="19"/>
      <c r="E628" s="20" t="s">
        <v>364</v>
      </c>
      <c r="F628" s="5"/>
      <c r="G628" s="7" t="s">
        <v>21</v>
      </c>
      <c r="H628" s="22">
        <v>0</v>
      </c>
      <c r="I628" s="22">
        <v>0</v>
      </c>
      <c r="J628" s="22">
        <v>0</v>
      </c>
      <c r="K628" s="22">
        <v>0</v>
      </c>
      <c r="L628" s="14">
        <v>1807966.6</v>
      </c>
      <c r="M628" s="22">
        <v>0</v>
      </c>
      <c r="N628" s="22">
        <v>0</v>
      </c>
      <c r="O628" s="14">
        <f t="shared" si="69"/>
        <v>1807966.6</v>
      </c>
    </row>
    <row r="629" spans="1:15" x14ac:dyDescent="0.2">
      <c r="A629" s="18"/>
      <c r="B629" s="18"/>
      <c r="C629" s="19"/>
      <c r="D629" s="19"/>
      <c r="E629" s="20" t="s">
        <v>195</v>
      </c>
      <c r="F629" s="5"/>
      <c r="G629" s="7" t="s">
        <v>14</v>
      </c>
      <c r="H629" s="22">
        <v>0</v>
      </c>
      <c r="I629" s="14">
        <v>1058753.3899999999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14">
        <f t="shared" si="69"/>
        <v>1058753.3899999999</v>
      </c>
    </row>
    <row r="630" spans="1:15" x14ac:dyDescent="0.2">
      <c r="A630" s="18"/>
      <c r="B630" s="18"/>
      <c r="C630" s="19"/>
      <c r="D630" s="19"/>
      <c r="E630" s="20" t="s">
        <v>363</v>
      </c>
      <c r="F630" s="5"/>
      <c r="G630" s="7" t="s">
        <v>21</v>
      </c>
      <c r="H630" s="22">
        <v>0</v>
      </c>
      <c r="I630" s="22">
        <v>0</v>
      </c>
      <c r="J630" s="22">
        <v>0</v>
      </c>
      <c r="K630" s="22">
        <v>0</v>
      </c>
      <c r="L630" s="14">
        <v>1939682.12</v>
      </c>
      <c r="M630" s="22">
        <v>0</v>
      </c>
      <c r="N630" s="22">
        <v>0</v>
      </c>
      <c r="O630" s="14">
        <f t="shared" si="69"/>
        <v>1939682.12</v>
      </c>
    </row>
    <row r="631" spans="1:15" x14ac:dyDescent="0.2">
      <c r="A631" s="18"/>
      <c r="B631" s="18"/>
      <c r="C631" s="19"/>
      <c r="D631" s="19"/>
      <c r="E631" s="20" t="s">
        <v>782</v>
      </c>
      <c r="F631" s="5"/>
      <c r="G631" s="7" t="s">
        <v>42</v>
      </c>
      <c r="H631" s="22">
        <v>0</v>
      </c>
      <c r="I631" s="22">
        <v>0</v>
      </c>
      <c r="J631" s="22">
        <v>0</v>
      </c>
      <c r="K631" s="22">
        <v>0</v>
      </c>
      <c r="L631" s="14">
        <v>1734967</v>
      </c>
      <c r="M631" s="22">
        <v>0</v>
      </c>
      <c r="N631" s="22">
        <v>0</v>
      </c>
      <c r="O631" s="14">
        <f t="shared" si="69"/>
        <v>1734967</v>
      </c>
    </row>
    <row r="632" spans="1:15" x14ac:dyDescent="0.2">
      <c r="A632" s="18"/>
      <c r="B632" s="18"/>
      <c r="C632" s="19"/>
      <c r="D632" s="19"/>
      <c r="E632" s="20" t="s">
        <v>573</v>
      </c>
      <c r="F632" s="5"/>
      <c r="G632" s="7" t="s">
        <v>12</v>
      </c>
      <c r="H632" s="22">
        <v>0</v>
      </c>
      <c r="I632" s="22">
        <v>0</v>
      </c>
      <c r="J632" s="22">
        <v>0</v>
      </c>
      <c r="K632" s="22">
        <v>0</v>
      </c>
      <c r="L632" s="14">
        <v>734230.29</v>
      </c>
      <c r="M632" s="22">
        <v>0</v>
      </c>
      <c r="N632" s="22">
        <v>0</v>
      </c>
      <c r="O632" s="14">
        <f t="shared" si="69"/>
        <v>734230.29</v>
      </c>
    </row>
    <row r="633" spans="1:15" x14ac:dyDescent="0.2">
      <c r="A633" s="18"/>
      <c r="B633" s="18"/>
      <c r="C633" s="19"/>
      <c r="D633" s="19"/>
      <c r="E633" s="20" t="s">
        <v>783</v>
      </c>
      <c r="F633" s="5"/>
      <c r="G633" s="7" t="s">
        <v>42</v>
      </c>
      <c r="H633" s="22">
        <v>0</v>
      </c>
      <c r="I633" s="22">
        <v>0</v>
      </c>
      <c r="J633" s="22">
        <v>0</v>
      </c>
      <c r="K633" s="22">
        <v>0</v>
      </c>
      <c r="L633" s="14">
        <v>694163.27</v>
      </c>
      <c r="M633" s="22">
        <v>0</v>
      </c>
      <c r="N633" s="22">
        <v>0</v>
      </c>
      <c r="O633" s="14">
        <f t="shared" si="69"/>
        <v>694163.27</v>
      </c>
    </row>
    <row r="634" spans="1:15" x14ac:dyDescent="0.2">
      <c r="A634" s="18"/>
      <c r="B634" s="18"/>
      <c r="C634" s="19"/>
      <c r="D634" s="19"/>
      <c r="E634" s="20" t="s">
        <v>791</v>
      </c>
      <c r="F634" s="5"/>
      <c r="G634" s="7" t="s">
        <v>75</v>
      </c>
      <c r="H634" s="22">
        <v>0</v>
      </c>
      <c r="I634" s="14">
        <v>1965076.76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14">
        <f t="shared" si="69"/>
        <v>1965076.76</v>
      </c>
    </row>
    <row r="635" spans="1:15" x14ac:dyDescent="0.2">
      <c r="A635" s="18"/>
      <c r="B635" s="18"/>
      <c r="C635" s="19"/>
      <c r="D635" s="19"/>
      <c r="E635" s="20" t="s">
        <v>574</v>
      </c>
      <c r="F635" s="5"/>
      <c r="G635" s="7" t="s">
        <v>243</v>
      </c>
      <c r="H635" s="14">
        <v>616270.21</v>
      </c>
      <c r="I635" s="22">
        <v>0</v>
      </c>
      <c r="J635" s="14">
        <v>117027.66</v>
      </c>
      <c r="K635" s="14">
        <v>55943.31</v>
      </c>
      <c r="L635" s="22">
        <v>0</v>
      </c>
      <c r="M635" s="22">
        <v>0</v>
      </c>
      <c r="N635" s="22">
        <v>0</v>
      </c>
      <c r="O635" s="14">
        <f t="shared" si="69"/>
        <v>789241.17999999993</v>
      </c>
    </row>
    <row r="636" spans="1:15" x14ac:dyDescent="0.2">
      <c r="A636" s="18"/>
      <c r="B636" s="18"/>
      <c r="C636" s="19"/>
      <c r="D636" s="19"/>
      <c r="E636" s="20" t="s">
        <v>792</v>
      </c>
      <c r="F636" s="5"/>
      <c r="G636" s="7" t="s">
        <v>51</v>
      </c>
      <c r="H636" s="22">
        <v>0</v>
      </c>
      <c r="I636" s="14">
        <v>1079655.5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14">
        <f t="shared" si="69"/>
        <v>1079655.5</v>
      </c>
    </row>
    <row r="637" spans="1:15" x14ac:dyDescent="0.2">
      <c r="A637" s="18"/>
      <c r="B637" s="18"/>
      <c r="C637" s="19"/>
      <c r="D637" s="19"/>
      <c r="E637" s="20" t="s">
        <v>575</v>
      </c>
      <c r="F637" s="5"/>
      <c r="G637" s="7" t="s">
        <v>80</v>
      </c>
      <c r="H637" s="22">
        <v>0</v>
      </c>
      <c r="I637" s="14">
        <v>402588.58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14">
        <f t="shared" si="69"/>
        <v>402588.58</v>
      </c>
    </row>
    <row r="638" spans="1:15" x14ac:dyDescent="0.2">
      <c r="A638" s="18"/>
      <c r="B638" s="18"/>
      <c r="C638" s="19"/>
      <c r="D638" s="19"/>
      <c r="E638" s="20" t="s">
        <v>193</v>
      </c>
      <c r="F638" s="5"/>
      <c r="G638" s="7" t="s">
        <v>17</v>
      </c>
      <c r="H638" s="22">
        <v>0</v>
      </c>
      <c r="I638" s="14">
        <v>1680639.28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14">
        <f t="shared" si="69"/>
        <v>1680639.28</v>
      </c>
    </row>
    <row r="639" spans="1:15" x14ac:dyDescent="0.2">
      <c r="A639" s="18"/>
      <c r="B639" s="18"/>
      <c r="C639" s="19"/>
      <c r="D639" s="19"/>
      <c r="E639" s="20" t="s">
        <v>193</v>
      </c>
      <c r="F639" s="5"/>
      <c r="G639" s="7" t="s">
        <v>14</v>
      </c>
      <c r="H639" s="22">
        <v>0</v>
      </c>
      <c r="I639" s="14">
        <v>890876.78</v>
      </c>
      <c r="J639" s="22">
        <v>0</v>
      </c>
      <c r="K639" s="22">
        <v>0</v>
      </c>
      <c r="L639" s="22">
        <v>0</v>
      </c>
      <c r="M639" s="22">
        <v>0</v>
      </c>
      <c r="N639" s="22">
        <v>0</v>
      </c>
      <c r="O639" s="14">
        <f t="shared" si="69"/>
        <v>890876.78</v>
      </c>
    </row>
    <row r="640" spans="1:15" x14ac:dyDescent="0.2">
      <c r="A640" s="18"/>
      <c r="B640" s="18"/>
      <c r="C640" s="19"/>
      <c r="D640" s="19"/>
      <c r="E640" s="20" t="s">
        <v>576</v>
      </c>
      <c r="F640" s="5"/>
      <c r="G640" s="7" t="s">
        <v>26</v>
      </c>
      <c r="H640" s="22">
        <v>0</v>
      </c>
      <c r="I640" s="22">
        <v>0</v>
      </c>
      <c r="J640" s="22">
        <v>0</v>
      </c>
      <c r="K640" s="22">
        <v>0</v>
      </c>
      <c r="L640" s="14">
        <v>2150066.33</v>
      </c>
      <c r="M640" s="22">
        <v>0</v>
      </c>
      <c r="N640" s="22">
        <v>0</v>
      </c>
      <c r="O640" s="14">
        <f t="shared" si="69"/>
        <v>2150066.33</v>
      </c>
    </row>
    <row r="641" spans="1:15" x14ac:dyDescent="0.2">
      <c r="A641" s="18"/>
      <c r="B641" s="18"/>
      <c r="C641" s="19"/>
      <c r="D641" s="19"/>
      <c r="E641" s="20" t="s">
        <v>577</v>
      </c>
      <c r="F641" s="5"/>
      <c r="G641" s="7" t="s">
        <v>36</v>
      </c>
      <c r="H641" s="22">
        <v>0</v>
      </c>
      <c r="I641" s="22">
        <v>0</v>
      </c>
      <c r="J641" s="22">
        <v>0</v>
      </c>
      <c r="K641" s="22">
        <v>0</v>
      </c>
      <c r="L641" s="14">
        <v>1091775.1100000001</v>
      </c>
      <c r="M641" s="22">
        <v>0</v>
      </c>
      <c r="N641" s="22">
        <v>0</v>
      </c>
      <c r="O641" s="14">
        <f t="shared" si="69"/>
        <v>1091775.1100000001</v>
      </c>
    </row>
    <row r="642" spans="1:15" x14ac:dyDescent="0.2">
      <c r="A642" s="18"/>
      <c r="B642" s="18"/>
      <c r="C642" s="19"/>
      <c r="D642" s="19"/>
      <c r="E642" s="20" t="s">
        <v>375</v>
      </c>
      <c r="F642" s="5"/>
      <c r="G642" s="7" t="s">
        <v>13</v>
      </c>
      <c r="H642" s="22">
        <v>0</v>
      </c>
      <c r="I642" s="14">
        <v>885053.76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14">
        <f t="shared" si="69"/>
        <v>885053.76</v>
      </c>
    </row>
    <row r="643" spans="1:15" x14ac:dyDescent="0.2">
      <c r="A643" s="18"/>
      <c r="B643" s="18"/>
      <c r="C643" s="19"/>
      <c r="D643" s="19"/>
      <c r="E643" s="20" t="s">
        <v>578</v>
      </c>
      <c r="F643" s="5"/>
      <c r="G643" s="7" t="s">
        <v>63</v>
      </c>
      <c r="H643" s="22">
        <v>0</v>
      </c>
      <c r="I643" s="14">
        <v>431833.28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14">
        <f t="shared" si="69"/>
        <v>431833.28</v>
      </c>
    </row>
    <row r="644" spans="1:15" x14ac:dyDescent="0.2">
      <c r="A644" s="18"/>
      <c r="B644" s="18"/>
      <c r="C644" s="19"/>
      <c r="D644" s="19"/>
      <c r="E644" s="20" t="s">
        <v>578</v>
      </c>
      <c r="F644" s="5"/>
      <c r="G644" s="7" t="s">
        <v>179</v>
      </c>
      <c r="H644" s="22">
        <v>0</v>
      </c>
      <c r="I644" s="14">
        <v>1890056.64</v>
      </c>
      <c r="J644" s="22">
        <v>0</v>
      </c>
      <c r="K644" s="22">
        <v>0</v>
      </c>
      <c r="L644" s="22">
        <v>0</v>
      </c>
      <c r="M644" s="22">
        <v>0</v>
      </c>
      <c r="N644" s="22">
        <v>0</v>
      </c>
      <c r="O644" s="14">
        <f t="shared" si="69"/>
        <v>1890056.64</v>
      </c>
    </row>
    <row r="645" spans="1:15" x14ac:dyDescent="0.2">
      <c r="A645" s="18"/>
      <c r="B645" s="18"/>
      <c r="C645" s="19"/>
      <c r="D645" s="19"/>
      <c r="E645" s="20" t="s">
        <v>579</v>
      </c>
      <c r="F645" s="5"/>
      <c r="G645" s="7" t="s">
        <v>361</v>
      </c>
      <c r="H645" s="22">
        <v>0</v>
      </c>
      <c r="I645" s="22">
        <v>0</v>
      </c>
      <c r="J645" s="22">
        <v>0</v>
      </c>
      <c r="K645" s="22">
        <v>0</v>
      </c>
      <c r="L645" s="14">
        <v>3575976.08</v>
      </c>
      <c r="M645" s="22">
        <v>0</v>
      </c>
      <c r="N645" s="22">
        <v>0</v>
      </c>
      <c r="O645" s="14">
        <f t="shared" si="69"/>
        <v>3575976.08</v>
      </c>
    </row>
    <row r="646" spans="1:15" x14ac:dyDescent="0.2">
      <c r="A646" s="18"/>
      <c r="B646" s="18"/>
      <c r="C646" s="19"/>
      <c r="D646" s="19"/>
      <c r="E646" s="20" t="s">
        <v>784</v>
      </c>
      <c r="F646" s="5"/>
      <c r="G646" s="7" t="s">
        <v>254</v>
      </c>
      <c r="H646" s="22">
        <v>0</v>
      </c>
      <c r="I646" s="22">
        <v>0</v>
      </c>
      <c r="J646" s="22">
        <v>0</v>
      </c>
      <c r="K646" s="22">
        <v>0</v>
      </c>
      <c r="L646" s="14">
        <v>1238858.55</v>
      </c>
      <c r="M646" s="22">
        <v>0</v>
      </c>
      <c r="N646" s="22">
        <v>0</v>
      </c>
      <c r="O646" s="14">
        <f t="shared" si="69"/>
        <v>1238858.55</v>
      </c>
    </row>
    <row r="647" spans="1:15" x14ac:dyDescent="0.2">
      <c r="A647" s="18"/>
      <c r="B647" s="18"/>
      <c r="C647" s="19"/>
      <c r="D647" s="19"/>
      <c r="E647" s="20" t="s">
        <v>360</v>
      </c>
      <c r="F647" s="5"/>
      <c r="G647" s="7" t="s">
        <v>12</v>
      </c>
      <c r="H647" s="22">
        <v>0</v>
      </c>
      <c r="I647" s="22">
        <v>0</v>
      </c>
      <c r="J647" s="22">
        <v>0</v>
      </c>
      <c r="K647" s="22">
        <v>0</v>
      </c>
      <c r="L647" s="14">
        <v>1361874.1</v>
      </c>
      <c r="M647" s="22">
        <v>0</v>
      </c>
      <c r="N647" s="22">
        <v>0</v>
      </c>
      <c r="O647" s="14">
        <f t="shared" si="69"/>
        <v>1361874.1</v>
      </c>
    </row>
    <row r="648" spans="1:15" x14ac:dyDescent="0.2">
      <c r="A648" s="18"/>
      <c r="B648" s="18"/>
      <c r="C648" s="19"/>
      <c r="D648" s="19"/>
      <c r="E648" s="20" t="s">
        <v>358</v>
      </c>
      <c r="F648" s="5"/>
      <c r="G648" s="7" t="s">
        <v>28</v>
      </c>
      <c r="H648" s="22">
        <v>0</v>
      </c>
      <c r="I648" s="22">
        <v>0</v>
      </c>
      <c r="J648" s="22">
        <v>0</v>
      </c>
      <c r="K648" s="22">
        <v>0</v>
      </c>
      <c r="L648" s="14">
        <v>1527612.68</v>
      </c>
      <c r="M648" s="22">
        <v>0</v>
      </c>
      <c r="N648" s="22">
        <v>0</v>
      </c>
      <c r="O648" s="14">
        <f t="shared" si="69"/>
        <v>1527612.68</v>
      </c>
    </row>
    <row r="649" spans="1:15" x14ac:dyDescent="0.2">
      <c r="A649" s="18"/>
      <c r="B649" s="18"/>
      <c r="C649" s="19"/>
      <c r="D649" s="19"/>
      <c r="E649" s="20" t="s">
        <v>580</v>
      </c>
      <c r="F649" s="5"/>
      <c r="G649" s="7" t="s">
        <v>19</v>
      </c>
      <c r="H649" s="22">
        <v>0</v>
      </c>
      <c r="I649" s="14">
        <v>1015197.96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14">
        <f t="shared" si="69"/>
        <v>1015197.96</v>
      </c>
    </row>
    <row r="650" spans="1:15" x14ac:dyDescent="0.2">
      <c r="A650" s="18"/>
      <c r="B650" s="18"/>
      <c r="C650" s="19"/>
      <c r="D650" s="19"/>
      <c r="E650" s="20" t="s">
        <v>581</v>
      </c>
      <c r="F650" s="5"/>
      <c r="G650" s="7" t="s">
        <v>84</v>
      </c>
      <c r="H650" s="22">
        <v>0</v>
      </c>
      <c r="I650" s="14">
        <v>1326097.1599999999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14">
        <f t="shared" si="69"/>
        <v>1326097.1599999999</v>
      </c>
    </row>
    <row r="651" spans="1:15" x14ac:dyDescent="0.2">
      <c r="A651" s="18"/>
      <c r="B651" s="18"/>
      <c r="C651" s="19"/>
      <c r="D651" s="19"/>
      <c r="E651" s="20" t="s">
        <v>370</v>
      </c>
      <c r="F651" s="5"/>
      <c r="G651" s="7" t="s">
        <v>31</v>
      </c>
      <c r="H651" s="22">
        <v>0</v>
      </c>
      <c r="I651" s="22">
        <v>0</v>
      </c>
      <c r="J651" s="22">
        <v>0</v>
      </c>
      <c r="K651" s="14">
        <v>115733.6</v>
      </c>
      <c r="L651" s="14">
        <v>160532.53</v>
      </c>
      <c r="M651" s="22">
        <v>0</v>
      </c>
      <c r="N651" s="22">
        <v>0</v>
      </c>
      <c r="O651" s="14">
        <f t="shared" si="69"/>
        <v>276266.13</v>
      </c>
    </row>
    <row r="652" spans="1:15" x14ac:dyDescent="0.2">
      <c r="A652" s="18"/>
      <c r="B652" s="18"/>
      <c r="C652" s="19"/>
      <c r="D652" s="19"/>
      <c r="E652" s="20" t="s">
        <v>202</v>
      </c>
      <c r="F652" s="5"/>
      <c r="G652" s="7" t="s">
        <v>181</v>
      </c>
      <c r="H652" s="22">
        <v>0</v>
      </c>
      <c r="I652" s="14">
        <v>519003.43</v>
      </c>
      <c r="J652" s="22">
        <v>0</v>
      </c>
      <c r="K652" s="22">
        <v>0</v>
      </c>
      <c r="L652" s="22">
        <v>0</v>
      </c>
      <c r="M652" s="22">
        <v>0</v>
      </c>
      <c r="N652" s="22">
        <v>0</v>
      </c>
      <c r="O652" s="14">
        <f t="shared" si="69"/>
        <v>519003.43</v>
      </c>
    </row>
    <row r="653" spans="1:15" x14ac:dyDescent="0.2">
      <c r="A653" s="18"/>
      <c r="B653" s="18"/>
      <c r="C653" s="19"/>
      <c r="D653" s="19"/>
      <c r="E653" s="20" t="s">
        <v>582</v>
      </c>
      <c r="F653" s="5"/>
      <c r="G653" s="7" t="s">
        <v>53</v>
      </c>
      <c r="H653" s="22">
        <v>0</v>
      </c>
      <c r="I653" s="14">
        <v>657598.66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14">
        <f t="shared" si="69"/>
        <v>657598.66</v>
      </c>
    </row>
    <row r="654" spans="1:15" x14ac:dyDescent="0.2">
      <c r="A654" s="18"/>
      <c r="B654" s="18"/>
      <c r="C654" s="19"/>
      <c r="D654" s="19"/>
      <c r="E654" s="20" t="s">
        <v>583</v>
      </c>
      <c r="F654" s="5"/>
      <c r="G654" s="7" t="s">
        <v>184</v>
      </c>
      <c r="H654" s="22">
        <v>0</v>
      </c>
      <c r="I654" s="14">
        <v>746155.71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14">
        <f t="shared" si="69"/>
        <v>746155.71</v>
      </c>
    </row>
    <row r="655" spans="1:15" x14ac:dyDescent="0.2">
      <c r="A655" s="18"/>
      <c r="B655" s="18"/>
      <c r="C655" s="19"/>
      <c r="D655" s="19"/>
      <c r="E655" s="20" t="s">
        <v>785</v>
      </c>
      <c r="F655" s="5"/>
      <c r="G655" s="7" t="s">
        <v>320</v>
      </c>
      <c r="H655" s="22">
        <v>0</v>
      </c>
      <c r="I655" s="22">
        <v>0</v>
      </c>
      <c r="J655" s="22">
        <v>0</v>
      </c>
      <c r="K655" s="22">
        <v>0</v>
      </c>
      <c r="L655" s="14">
        <v>1369563.09</v>
      </c>
      <c r="M655" s="22">
        <v>0</v>
      </c>
      <c r="N655" s="22">
        <v>0</v>
      </c>
      <c r="O655" s="14">
        <f t="shared" si="69"/>
        <v>1369563.09</v>
      </c>
    </row>
    <row r="656" spans="1:15" x14ac:dyDescent="0.2">
      <c r="A656" s="18"/>
      <c r="B656" s="18"/>
      <c r="C656" s="19"/>
      <c r="D656" s="19"/>
      <c r="E656" s="20" t="s">
        <v>584</v>
      </c>
      <c r="F656" s="5"/>
      <c r="G656" s="7" t="s">
        <v>90</v>
      </c>
      <c r="H656" s="22">
        <v>0</v>
      </c>
      <c r="I656" s="22">
        <v>0</v>
      </c>
      <c r="J656" s="22">
        <v>0</v>
      </c>
      <c r="K656" s="22">
        <v>0</v>
      </c>
      <c r="L656" s="14">
        <v>715111.72</v>
      </c>
      <c r="M656" s="22">
        <v>0</v>
      </c>
      <c r="N656" s="22">
        <v>0</v>
      </c>
      <c r="O656" s="14">
        <f t="shared" si="69"/>
        <v>715111.72</v>
      </c>
    </row>
    <row r="657" spans="1:15" x14ac:dyDescent="0.2">
      <c r="A657" s="18"/>
      <c r="B657" s="18"/>
      <c r="C657" s="19"/>
      <c r="D657" s="19"/>
      <c r="E657" s="20" t="s">
        <v>207</v>
      </c>
      <c r="F657" s="5"/>
      <c r="G657" s="7" t="s">
        <v>62</v>
      </c>
      <c r="H657" s="22">
        <v>0</v>
      </c>
      <c r="I657" s="14">
        <v>283316.87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14">
        <f t="shared" si="69"/>
        <v>283316.87</v>
      </c>
    </row>
    <row r="658" spans="1:15" x14ac:dyDescent="0.2">
      <c r="A658" s="18"/>
      <c r="B658" s="18"/>
      <c r="C658" s="19"/>
      <c r="D658" s="19"/>
      <c r="E658" s="20" t="s">
        <v>197</v>
      </c>
      <c r="F658" s="5"/>
      <c r="G658" s="7" t="s">
        <v>74</v>
      </c>
      <c r="H658" s="22">
        <v>0</v>
      </c>
      <c r="I658" s="14">
        <v>901588.37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14">
        <f t="shared" si="69"/>
        <v>901588.37</v>
      </c>
    </row>
    <row r="659" spans="1:15" x14ac:dyDescent="0.2">
      <c r="A659" s="18"/>
      <c r="B659" s="18"/>
      <c r="C659" s="19"/>
      <c r="D659" s="19"/>
      <c r="E659" s="20" t="s">
        <v>362</v>
      </c>
      <c r="F659" s="5"/>
      <c r="G659" s="7" t="s">
        <v>88</v>
      </c>
      <c r="H659" s="22">
        <v>0</v>
      </c>
      <c r="I659" s="22">
        <v>0</v>
      </c>
      <c r="J659" s="22">
        <v>0</v>
      </c>
      <c r="K659" s="22">
        <v>0</v>
      </c>
      <c r="L659" s="14">
        <v>2397485.9</v>
      </c>
      <c r="M659" s="22">
        <v>0</v>
      </c>
      <c r="N659" s="22">
        <v>0</v>
      </c>
      <c r="O659" s="14">
        <f t="shared" si="69"/>
        <v>2397485.9</v>
      </c>
    </row>
    <row r="660" spans="1:15" x14ac:dyDescent="0.2">
      <c r="A660" s="18"/>
      <c r="B660" s="18"/>
      <c r="C660" s="19"/>
      <c r="D660" s="19"/>
      <c r="E660" s="20" t="s">
        <v>585</v>
      </c>
      <c r="F660" s="5"/>
      <c r="G660" s="7" t="s">
        <v>254</v>
      </c>
      <c r="H660" s="22">
        <v>0</v>
      </c>
      <c r="I660" s="22">
        <v>0</v>
      </c>
      <c r="J660" s="22">
        <v>0</v>
      </c>
      <c r="K660" s="22">
        <v>0</v>
      </c>
      <c r="L660" s="14">
        <v>979837.65</v>
      </c>
      <c r="M660" s="22">
        <v>0</v>
      </c>
      <c r="N660" s="22">
        <v>0</v>
      </c>
      <c r="O660" s="14">
        <f t="shared" si="69"/>
        <v>979837.65</v>
      </c>
    </row>
    <row r="661" spans="1:15" x14ac:dyDescent="0.2">
      <c r="A661" s="18"/>
      <c r="B661" s="18"/>
      <c r="C661" s="19"/>
      <c r="D661" s="19"/>
      <c r="E661" s="20" t="s">
        <v>367</v>
      </c>
      <c r="F661" s="5"/>
      <c r="G661" s="7" t="s">
        <v>33</v>
      </c>
      <c r="H661" s="22">
        <v>0</v>
      </c>
      <c r="I661" s="22">
        <v>0</v>
      </c>
      <c r="J661" s="22">
        <v>0</v>
      </c>
      <c r="K661" s="22">
        <v>0</v>
      </c>
      <c r="L661" s="14">
        <v>860961.52</v>
      </c>
      <c r="M661" s="22">
        <v>0</v>
      </c>
      <c r="N661" s="22">
        <v>0</v>
      </c>
      <c r="O661" s="14">
        <f t="shared" si="69"/>
        <v>860961.52</v>
      </c>
    </row>
    <row r="662" spans="1:15" x14ac:dyDescent="0.2">
      <c r="A662" s="18"/>
      <c r="B662" s="18"/>
      <c r="C662" s="19"/>
      <c r="D662" s="19"/>
      <c r="E662" s="20" t="s">
        <v>586</v>
      </c>
      <c r="F662" s="5"/>
      <c r="G662" s="7" t="s">
        <v>40</v>
      </c>
      <c r="H662" s="22">
        <v>0</v>
      </c>
      <c r="I662" s="22">
        <v>0</v>
      </c>
      <c r="J662" s="22">
        <v>0</v>
      </c>
      <c r="K662" s="22">
        <v>0</v>
      </c>
      <c r="L662" s="14">
        <v>668249.18999999994</v>
      </c>
      <c r="M662" s="22">
        <v>0</v>
      </c>
      <c r="N662" s="22">
        <v>0</v>
      </c>
      <c r="O662" s="14">
        <f t="shared" si="69"/>
        <v>668249.18999999994</v>
      </c>
    </row>
    <row r="663" spans="1:15" x14ac:dyDescent="0.2">
      <c r="A663" s="18"/>
      <c r="B663" s="18"/>
      <c r="C663" s="19"/>
      <c r="D663" s="19"/>
      <c r="E663" s="20" t="s">
        <v>359</v>
      </c>
      <c r="F663" s="5"/>
      <c r="G663" s="7" t="s">
        <v>28</v>
      </c>
      <c r="H663" s="22">
        <v>0</v>
      </c>
      <c r="I663" s="22">
        <v>0</v>
      </c>
      <c r="J663" s="22">
        <v>0</v>
      </c>
      <c r="K663" s="22">
        <v>0</v>
      </c>
      <c r="L663" s="14">
        <v>1105406.08</v>
      </c>
      <c r="M663" s="22">
        <v>0</v>
      </c>
      <c r="N663" s="22">
        <v>0</v>
      </c>
      <c r="O663" s="14">
        <f t="shared" si="69"/>
        <v>1105406.08</v>
      </c>
    </row>
    <row r="664" spans="1:15" x14ac:dyDescent="0.2">
      <c r="A664" s="18"/>
      <c r="B664" s="18"/>
      <c r="C664" s="19"/>
      <c r="D664" s="19"/>
      <c r="E664" s="20" t="s">
        <v>587</v>
      </c>
      <c r="F664" s="5"/>
      <c r="G664" s="7" t="s">
        <v>30</v>
      </c>
      <c r="H664" s="22">
        <v>0</v>
      </c>
      <c r="I664" s="22">
        <v>0</v>
      </c>
      <c r="J664" s="22">
        <v>0</v>
      </c>
      <c r="K664" s="22">
        <v>0</v>
      </c>
      <c r="L664" s="14">
        <v>438500.09</v>
      </c>
      <c r="M664" s="22">
        <v>0</v>
      </c>
      <c r="N664" s="22">
        <v>0</v>
      </c>
      <c r="O664" s="14">
        <f t="shared" si="69"/>
        <v>438500.09</v>
      </c>
    </row>
    <row r="665" spans="1:15" x14ac:dyDescent="0.2">
      <c r="A665" s="18"/>
      <c r="B665" s="18"/>
      <c r="C665" s="19"/>
      <c r="D665" s="19"/>
      <c r="E665" s="20" t="s">
        <v>588</v>
      </c>
      <c r="F665" s="5"/>
      <c r="G665" s="7" t="s">
        <v>12</v>
      </c>
      <c r="H665" s="22">
        <v>0</v>
      </c>
      <c r="I665" s="22">
        <v>0</v>
      </c>
      <c r="J665" s="22">
        <v>0</v>
      </c>
      <c r="K665" s="22">
        <v>0</v>
      </c>
      <c r="L665" s="14">
        <v>1071560.6100000001</v>
      </c>
      <c r="M665" s="22">
        <v>0</v>
      </c>
      <c r="N665" s="22">
        <v>0</v>
      </c>
      <c r="O665" s="14">
        <f t="shared" si="69"/>
        <v>1071560.6100000001</v>
      </c>
    </row>
    <row r="666" spans="1:15" x14ac:dyDescent="0.2">
      <c r="A666" s="18"/>
      <c r="B666" s="18"/>
      <c r="C666" s="19"/>
      <c r="D666" s="19"/>
      <c r="E666" s="20" t="s">
        <v>368</v>
      </c>
      <c r="F666" s="5"/>
      <c r="G666" s="7" t="s">
        <v>44</v>
      </c>
      <c r="H666" s="14">
        <v>195099.41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14">
        <f t="shared" si="69"/>
        <v>195099.41</v>
      </c>
    </row>
    <row r="667" spans="1:15" x14ac:dyDescent="0.2">
      <c r="A667" s="18"/>
      <c r="B667" s="18"/>
      <c r="C667" s="19"/>
      <c r="D667" s="19"/>
      <c r="E667" s="20" t="s">
        <v>589</v>
      </c>
      <c r="F667" s="5"/>
      <c r="G667" s="7" t="s">
        <v>47</v>
      </c>
      <c r="H667" s="22">
        <v>0</v>
      </c>
      <c r="I667" s="22">
        <v>0</v>
      </c>
      <c r="J667" s="22">
        <v>0</v>
      </c>
      <c r="K667" s="22">
        <v>0</v>
      </c>
      <c r="L667" s="14">
        <v>1499462.52</v>
      </c>
      <c r="M667" s="22">
        <v>0</v>
      </c>
      <c r="N667" s="22">
        <v>0</v>
      </c>
      <c r="O667" s="14">
        <f t="shared" si="69"/>
        <v>1499462.52</v>
      </c>
    </row>
    <row r="668" spans="1:15" x14ac:dyDescent="0.2">
      <c r="A668" s="18"/>
      <c r="B668" s="18"/>
      <c r="C668" s="19"/>
      <c r="D668" s="19"/>
      <c r="E668" s="20" t="s">
        <v>590</v>
      </c>
      <c r="F668" s="5"/>
      <c r="G668" s="7" t="s">
        <v>50</v>
      </c>
      <c r="H668" s="22">
        <v>0</v>
      </c>
      <c r="I668" s="14">
        <v>2027119.23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14">
        <f t="shared" si="69"/>
        <v>2027119.23</v>
      </c>
    </row>
    <row r="669" spans="1:15" x14ac:dyDescent="0.2">
      <c r="A669" s="18"/>
      <c r="B669" s="18"/>
      <c r="C669" s="19"/>
      <c r="D669" s="19"/>
      <c r="E669" s="20" t="s">
        <v>591</v>
      </c>
      <c r="F669" s="5"/>
      <c r="G669" s="7" t="s">
        <v>187</v>
      </c>
      <c r="H669" s="22">
        <v>0</v>
      </c>
      <c r="I669" s="14">
        <v>1128978.79</v>
      </c>
      <c r="J669" s="22">
        <v>0</v>
      </c>
      <c r="K669" s="22">
        <v>0</v>
      </c>
      <c r="L669" s="22">
        <v>0</v>
      </c>
      <c r="M669" s="22">
        <v>0</v>
      </c>
      <c r="N669" s="22">
        <v>0</v>
      </c>
      <c r="O669" s="14">
        <f t="shared" si="69"/>
        <v>1128978.79</v>
      </c>
    </row>
    <row r="670" spans="1:15" x14ac:dyDescent="0.2">
      <c r="A670" s="18"/>
      <c r="B670" s="18"/>
      <c r="C670" s="19"/>
      <c r="D670" s="19"/>
      <c r="E670" s="20" t="s">
        <v>371</v>
      </c>
      <c r="F670" s="5"/>
      <c r="G670" s="7" t="s">
        <v>37</v>
      </c>
      <c r="H670" s="22">
        <v>0</v>
      </c>
      <c r="I670" s="22">
        <v>0</v>
      </c>
      <c r="J670" s="22">
        <v>0</v>
      </c>
      <c r="K670" s="22">
        <v>0</v>
      </c>
      <c r="L670" s="14">
        <v>5035446.49</v>
      </c>
      <c r="M670" s="22">
        <v>0</v>
      </c>
      <c r="N670" s="22">
        <v>0</v>
      </c>
      <c r="O670" s="14">
        <f t="shared" si="69"/>
        <v>5035446.49</v>
      </c>
    </row>
    <row r="671" spans="1:15" x14ac:dyDescent="0.2">
      <c r="A671" s="18"/>
      <c r="B671" s="18"/>
      <c r="C671" s="19"/>
      <c r="D671" s="19"/>
      <c r="E671" s="20" t="s">
        <v>592</v>
      </c>
      <c r="F671" s="5"/>
      <c r="G671" s="7" t="s">
        <v>17</v>
      </c>
      <c r="H671" s="22">
        <v>0</v>
      </c>
      <c r="I671" s="22">
        <v>0</v>
      </c>
      <c r="J671" s="22">
        <v>0</v>
      </c>
      <c r="K671" s="22">
        <v>0</v>
      </c>
      <c r="L671" s="14">
        <v>419007.25</v>
      </c>
      <c r="M671" s="22">
        <v>0</v>
      </c>
      <c r="N671" s="22">
        <v>0</v>
      </c>
      <c r="O671" s="14">
        <f t="shared" si="69"/>
        <v>419007.25</v>
      </c>
    </row>
    <row r="672" spans="1:15" x14ac:dyDescent="0.2">
      <c r="A672" s="18"/>
      <c r="B672" s="18"/>
      <c r="C672" s="19"/>
      <c r="D672" s="19"/>
      <c r="E672" s="20" t="s">
        <v>593</v>
      </c>
      <c r="F672" s="5"/>
      <c r="G672" s="7" t="s">
        <v>12</v>
      </c>
      <c r="H672" s="22">
        <v>0</v>
      </c>
      <c r="I672" s="22">
        <v>0</v>
      </c>
      <c r="J672" s="22">
        <v>0</v>
      </c>
      <c r="K672" s="22">
        <v>0</v>
      </c>
      <c r="L672" s="14">
        <v>1064045.73</v>
      </c>
      <c r="M672" s="22">
        <v>0</v>
      </c>
      <c r="N672" s="22">
        <v>0</v>
      </c>
      <c r="O672" s="14">
        <f t="shared" si="69"/>
        <v>1064045.73</v>
      </c>
    </row>
    <row r="673" spans="1:15" x14ac:dyDescent="0.2">
      <c r="A673" s="18"/>
      <c r="B673" s="18"/>
      <c r="C673" s="19"/>
      <c r="D673" s="19"/>
      <c r="E673" s="20" t="s">
        <v>594</v>
      </c>
      <c r="F673" s="5"/>
      <c r="G673" s="7" t="s">
        <v>188</v>
      </c>
      <c r="H673" s="22">
        <v>0</v>
      </c>
      <c r="I673" s="14">
        <v>1851030.42</v>
      </c>
      <c r="J673" s="22">
        <v>0</v>
      </c>
      <c r="K673" s="22">
        <v>0</v>
      </c>
      <c r="L673" s="22">
        <v>0</v>
      </c>
      <c r="M673" s="22">
        <v>0</v>
      </c>
      <c r="N673" s="22">
        <v>0</v>
      </c>
      <c r="O673" s="14">
        <f t="shared" si="69"/>
        <v>1851030.42</v>
      </c>
    </row>
    <row r="674" spans="1:15" x14ac:dyDescent="0.2">
      <c r="A674" s="18"/>
      <c r="B674" s="18"/>
      <c r="C674" s="19"/>
      <c r="D674" s="19"/>
      <c r="E674" s="20" t="s">
        <v>372</v>
      </c>
      <c r="F674" s="5"/>
      <c r="G674" s="7" t="s">
        <v>187</v>
      </c>
      <c r="H674" s="22">
        <v>0</v>
      </c>
      <c r="I674" s="22">
        <v>0</v>
      </c>
      <c r="J674" s="22">
        <v>0</v>
      </c>
      <c r="K674" s="22">
        <v>0</v>
      </c>
      <c r="L674" s="14">
        <v>1682753.03</v>
      </c>
      <c r="M674" s="22">
        <v>0</v>
      </c>
      <c r="N674" s="22">
        <v>0</v>
      </c>
      <c r="O674" s="14">
        <f t="shared" si="69"/>
        <v>1682753.03</v>
      </c>
    </row>
    <row r="675" spans="1:15" x14ac:dyDescent="0.2">
      <c r="A675" s="18"/>
      <c r="B675" s="18"/>
      <c r="C675" s="19"/>
      <c r="D675" s="19"/>
      <c r="E675" s="20" t="s">
        <v>208</v>
      </c>
      <c r="F675" s="5"/>
      <c r="G675" s="7" t="s">
        <v>185</v>
      </c>
      <c r="H675" s="22">
        <v>0</v>
      </c>
      <c r="I675" s="14">
        <v>771060.76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14">
        <f t="shared" si="69"/>
        <v>771060.76</v>
      </c>
    </row>
    <row r="676" spans="1:15" x14ac:dyDescent="0.2">
      <c r="A676" s="18"/>
      <c r="B676" s="18"/>
      <c r="C676" s="19"/>
      <c r="D676" s="19"/>
      <c r="E676" s="20" t="s">
        <v>595</v>
      </c>
      <c r="F676" s="5"/>
      <c r="G676" s="7" t="s">
        <v>337</v>
      </c>
      <c r="H676" s="22">
        <v>0</v>
      </c>
      <c r="I676" s="22">
        <v>0</v>
      </c>
      <c r="J676" s="22">
        <v>0</v>
      </c>
      <c r="K676" s="22">
        <v>0</v>
      </c>
      <c r="L676" s="14">
        <v>1746055.73</v>
      </c>
      <c r="M676" s="22">
        <v>0</v>
      </c>
      <c r="N676" s="22">
        <v>0</v>
      </c>
      <c r="O676" s="14">
        <f t="shared" si="69"/>
        <v>1746055.73</v>
      </c>
    </row>
    <row r="677" spans="1:15" x14ac:dyDescent="0.2">
      <c r="A677" s="18"/>
      <c r="B677" s="18"/>
      <c r="C677" s="19"/>
      <c r="D677" s="19"/>
      <c r="E677" s="20" t="s">
        <v>376</v>
      </c>
      <c r="F677" s="5"/>
      <c r="G677" s="7" t="s">
        <v>88</v>
      </c>
      <c r="H677" s="22">
        <v>0</v>
      </c>
      <c r="I677" s="22">
        <v>0</v>
      </c>
      <c r="J677" s="22">
        <v>0</v>
      </c>
      <c r="K677" s="22">
        <v>0</v>
      </c>
      <c r="L677" s="14">
        <v>2348569.9700000002</v>
      </c>
      <c r="M677" s="22">
        <v>0</v>
      </c>
      <c r="N677" s="22">
        <v>0</v>
      </c>
      <c r="O677" s="14">
        <f t="shared" si="69"/>
        <v>2348569.9700000002</v>
      </c>
    </row>
    <row r="678" spans="1:15" x14ac:dyDescent="0.2">
      <c r="A678" s="18"/>
      <c r="B678" s="18"/>
      <c r="C678" s="19"/>
      <c r="D678" s="19"/>
      <c r="E678" s="20" t="s">
        <v>209</v>
      </c>
      <c r="F678" s="5"/>
      <c r="G678" s="7" t="s">
        <v>73</v>
      </c>
      <c r="H678" s="22">
        <v>0</v>
      </c>
      <c r="I678" s="14">
        <v>2363133.92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14">
        <f t="shared" ref="O678:O697" si="70">SUM(H678:N678)</f>
        <v>2363133.92</v>
      </c>
    </row>
    <row r="679" spans="1:15" x14ac:dyDescent="0.2">
      <c r="A679" s="18"/>
      <c r="B679" s="18"/>
      <c r="C679" s="19"/>
      <c r="D679" s="19"/>
      <c r="E679" s="20" t="s">
        <v>596</v>
      </c>
      <c r="F679" s="5"/>
      <c r="G679" s="7" t="s">
        <v>38</v>
      </c>
      <c r="H679" s="22">
        <v>0</v>
      </c>
      <c r="I679" s="14">
        <v>1064420.72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14">
        <f t="shared" si="70"/>
        <v>1064420.72</v>
      </c>
    </row>
    <row r="680" spans="1:15" x14ac:dyDescent="0.2">
      <c r="A680" s="18"/>
      <c r="B680" s="18"/>
      <c r="C680" s="19"/>
      <c r="D680" s="19"/>
      <c r="E680" s="20" t="s">
        <v>597</v>
      </c>
      <c r="F680" s="5"/>
      <c r="G680" s="7" t="s">
        <v>181</v>
      </c>
      <c r="H680" s="22">
        <v>0</v>
      </c>
      <c r="I680" s="22">
        <v>0</v>
      </c>
      <c r="J680" s="22">
        <v>0</v>
      </c>
      <c r="K680" s="22">
        <v>0</v>
      </c>
      <c r="L680" s="14">
        <v>3003749.07</v>
      </c>
      <c r="M680" s="22">
        <v>0</v>
      </c>
      <c r="N680" s="22">
        <v>0</v>
      </c>
      <c r="O680" s="14">
        <f>SUM(H680:N680)</f>
        <v>3003749.07</v>
      </c>
    </row>
    <row r="681" spans="1:15" x14ac:dyDescent="0.2">
      <c r="A681" s="18"/>
      <c r="B681" s="18"/>
      <c r="C681" s="19"/>
      <c r="D681" s="19"/>
      <c r="E681" s="20" t="s">
        <v>598</v>
      </c>
      <c r="F681" s="5"/>
      <c r="G681" s="7" t="s">
        <v>15</v>
      </c>
      <c r="H681" s="22">
        <v>0</v>
      </c>
      <c r="I681" s="14">
        <v>1623303.88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14">
        <f t="shared" si="70"/>
        <v>1623303.88</v>
      </c>
    </row>
    <row r="682" spans="1:15" x14ac:dyDescent="0.2">
      <c r="A682" s="18"/>
      <c r="B682" s="18"/>
      <c r="C682" s="19"/>
      <c r="D682" s="19"/>
      <c r="E682" s="20" t="s">
        <v>599</v>
      </c>
      <c r="F682" s="5"/>
      <c r="G682" s="7" t="s">
        <v>188</v>
      </c>
      <c r="H682" s="22">
        <v>0</v>
      </c>
      <c r="I682" s="14">
        <v>1077594.3600000001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14">
        <f t="shared" si="70"/>
        <v>1077594.3600000001</v>
      </c>
    </row>
    <row r="683" spans="1:15" x14ac:dyDescent="0.2">
      <c r="A683" s="18"/>
      <c r="B683" s="18"/>
      <c r="C683" s="19"/>
      <c r="D683" s="19"/>
      <c r="E683" s="20" t="s">
        <v>600</v>
      </c>
      <c r="F683" s="5"/>
      <c r="G683" s="7" t="s">
        <v>92</v>
      </c>
      <c r="H683" s="22">
        <v>0</v>
      </c>
      <c r="I683" s="22">
        <v>0</v>
      </c>
      <c r="J683" s="22">
        <v>0</v>
      </c>
      <c r="K683" s="22">
        <v>0</v>
      </c>
      <c r="L683" s="14">
        <v>809699.57</v>
      </c>
      <c r="M683" s="22">
        <v>0</v>
      </c>
      <c r="N683" s="22">
        <v>0</v>
      </c>
      <c r="O683" s="14">
        <f t="shared" si="70"/>
        <v>809699.57</v>
      </c>
    </row>
    <row r="684" spans="1:15" x14ac:dyDescent="0.2">
      <c r="A684" s="24"/>
      <c r="B684" s="24"/>
      <c r="C684" s="25"/>
      <c r="D684" s="25"/>
      <c r="E684" s="28" t="s">
        <v>601</v>
      </c>
      <c r="F684" s="26"/>
      <c r="G684" s="17" t="s">
        <v>19</v>
      </c>
      <c r="H684" s="23">
        <v>0</v>
      </c>
      <c r="I684" s="21">
        <v>1336993.82</v>
      </c>
      <c r="J684" s="23">
        <v>0</v>
      </c>
      <c r="K684" s="23">
        <v>0</v>
      </c>
      <c r="L684" s="23">
        <v>0</v>
      </c>
      <c r="M684" s="23">
        <v>0</v>
      </c>
      <c r="N684" s="23">
        <v>0</v>
      </c>
      <c r="O684" s="21">
        <f t="shared" si="70"/>
        <v>1336993.82</v>
      </c>
    </row>
    <row r="685" spans="1:15" x14ac:dyDescent="0.2">
      <c r="A685" s="18"/>
      <c r="B685" s="18"/>
      <c r="C685" s="19"/>
      <c r="D685" s="19"/>
      <c r="E685" s="20" t="s">
        <v>211</v>
      </c>
      <c r="F685" s="5"/>
      <c r="G685" s="7" t="s">
        <v>39</v>
      </c>
      <c r="H685" s="22">
        <v>0</v>
      </c>
      <c r="I685" s="14">
        <v>848348.3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14">
        <f t="shared" si="70"/>
        <v>848348.3</v>
      </c>
    </row>
    <row r="686" spans="1:15" x14ac:dyDescent="0.2">
      <c r="A686" s="18"/>
      <c r="B686" s="18"/>
      <c r="C686" s="19"/>
      <c r="D686" s="19"/>
      <c r="E686" s="20" t="s">
        <v>212</v>
      </c>
      <c r="F686" s="5"/>
      <c r="G686" s="7" t="s">
        <v>12</v>
      </c>
      <c r="H686" s="22">
        <v>0</v>
      </c>
      <c r="I686" s="14">
        <v>378070.08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14">
        <f t="shared" si="70"/>
        <v>378070.08</v>
      </c>
    </row>
    <row r="687" spans="1:15" x14ac:dyDescent="0.2">
      <c r="A687" s="18"/>
      <c r="B687" s="18"/>
      <c r="C687" s="19"/>
      <c r="D687" s="19"/>
      <c r="E687" s="20" t="s">
        <v>793</v>
      </c>
      <c r="F687" s="5"/>
      <c r="G687" s="7" t="s">
        <v>50</v>
      </c>
      <c r="H687" s="22">
        <v>0</v>
      </c>
      <c r="I687" s="14">
        <v>1684710.7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14">
        <f t="shared" si="70"/>
        <v>1684710.7</v>
      </c>
    </row>
    <row r="688" spans="1:15" x14ac:dyDescent="0.2">
      <c r="A688" s="18"/>
      <c r="B688" s="18"/>
      <c r="C688" s="19"/>
      <c r="D688" s="19"/>
      <c r="E688" s="20" t="s">
        <v>377</v>
      </c>
      <c r="F688" s="5"/>
      <c r="G688" s="7" t="s">
        <v>50</v>
      </c>
      <c r="H688" s="22">
        <v>0</v>
      </c>
      <c r="I688" s="22">
        <v>0</v>
      </c>
      <c r="J688" s="22">
        <v>0</v>
      </c>
      <c r="K688" s="22">
        <v>0</v>
      </c>
      <c r="L688" s="14">
        <v>2247652.58</v>
      </c>
      <c r="M688" s="22">
        <v>0</v>
      </c>
      <c r="N688" s="22">
        <v>0</v>
      </c>
      <c r="O688" s="14">
        <f t="shared" si="70"/>
        <v>2247652.58</v>
      </c>
    </row>
    <row r="689" spans="1:17" ht="25.5" x14ac:dyDescent="0.2">
      <c r="A689" s="18"/>
      <c r="B689" s="18"/>
      <c r="C689" s="19"/>
      <c r="D689" s="19"/>
      <c r="E689" s="20" t="s">
        <v>786</v>
      </c>
      <c r="F689" s="5"/>
      <c r="G689" s="7" t="s">
        <v>26</v>
      </c>
      <c r="H689" s="22">
        <v>0</v>
      </c>
      <c r="I689" s="22">
        <v>0</v>
      </c>
      <c r="J689" s="22">
        <v>0</v>
      </c>
      <c r="K689" s="22">
        <v>0</v>
      </c>
      <c r="L689" s="14">
        <v>1716589.55</v>
      </c>
      <c r="M689" s="22">
        <v>0</v>
      </c>
      <c r="N689" s="22">
        <v>0</v>
      </c>
      <c r="O689" s="14">
        <f t="shared" si="70"/>
        <v>1716589.55</v>
      </c>
    </row>
    <row r="690" spans="1:17" x14ac:dyDescent="0.2">
      <c r="A690" s="18"/>
      <c r="B690" s="18"/>
      <c r="C690" s="19"/>
      <c r="D690" s="19"/>
      <c r="E690" s="20" t="s">
        <v>602</v>
      </c>
      <c r="F690" s="5"/>
      <c r="G690" s="7" t="s">
        <v>77</v>
      </c>
      <c r="H690" s="22">
        <v>0</v>
      </c>
      <c r="I690" s="14">
        <v>1867159.13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14">
        <f t="shared" si="70"/>
        <v>1867159.13</v>
      </c>
    </row>
    <row r="691" spans="1:17" ht="25.5" x14ac:dyDescent="0.2">
      <c r="A691" s="18"/>
      <c r="B691" s="18"/>
      <c r="C691" s="19"/>
      <c r="D691" s="19"/>
      <c r="E691" s="20" t="s">
        <v>787</v>
      </c>
      <c r="F691" s="5"/>
      <c r="G691" s="7" t="s">
        <v>69</v>
      </c>
      <c r="H691" s="22">
        <v>0</v>
      </c>
      <c r="I691" s="22">
        <v>0</v>
      </c>
      <c r="J691" s="22">
        <v>0</v>
      </c>
      <c r="K691" s="22">
        <v>0</v>
      </c>
      <c r="L691" s="14">
        <v>1003577.92</v>
      </c>
      <c r="M691" s="22">
        <v>0</v>
      </c>
      <c r="N691" s="22">
        <v>0</v>
      </c>
      <c r="O691" s="14">
        <f t="shared" si="70"/>
        <v>1003577.92</v>
      </c>
    </row>
    <row r="692" spans="1:17" x14ac:dyDescent="0.2">
      <c r="A692" s="18"/>
      <c r="B692" s="18"/>
      <c r="C692" s="19"/>
      <c r="D692" s="19"/>
      <c r="E692" s="20" t="s">
        <v>378</v>
      </c>
      <c r="F692" s="5"/>
      <c r="G692" s="7" t="s">
        <v>28</v>
      </c>
      <c r="H692" s="22">
        <v>0</v>
      </c>
      <c r="I692" s="22">
        <v>0</v>
      </c>
      <c r="J692" s="22">
        <v>0</v>
      </c>
      <c r="K692" s="22">
        <v>0</v>
      </c>
      <c r="L692" s="14">
        <v>1066112.27</v>
      </c>
      <c r="M692" s="22">
        <v>0</v>
      </c>
      <c r="N692" s="22">
        <v>0</v>
      </c>
      <c r="O692" s="14">
        <f t="shared" si="70"/>
        <v>1066112.27</v>
      </c>
    </row>
    <row r="693" spans="1:17" x14ac:dyDescent="0.2">
      <c r="A693" s="18"/>
      <c r="B693" s="18"/>
      <c r="C693" s="19"/>
      <c r="D693" s="19"/>
      <c r="E693" s="20" t="s">
        <v>788</v>
      </c>
      <c r="F693" s="5"/>
      <c r="G693" s="7" t="s">
        <v>21</v>
      </c>
      <c r="H693" s="22">
        <v>0</v>
      </c>
      <c r="I693" s="22">
        <v>0</v>
      </c>
      <c r="J693" s="22">
        <v>0</v>
      </c>
      <c r="K693" s="22">
        <v>0</v>
      </c>
      <c r="L693" s="14">
        <v>1068460.1000000001</v>
      </c>
      <c r="M693" s="22">
        <v>0</v>
      </c>
      <c r="N693" s="22">
        <v>0</v>
      </c>
      <c r="O693" s="14">
        <f t="shared" si="70"/>
        <v>1068460.1000000001</v>
      </c>
    </row>
    <row r="694" spans="1:17" ht="12.75" customHeight="1" x14ac:dyDescent="0.2">
      <c r="A694" s="18"/>
      <c r="B694" s="18"/>
      <c r="C694" s="19"/>
      <c r="D694" s="19"/>
      <c r="E694" s="20" t="s">
        <v>789</v>
      </c>
      <c r="F694" s="5"/>
      <c r="G694" s="7" t="s">
        <v>17</v>
      </c>
      <c r="H694" s="22">
        <v>0</v>
      </c>
      <c r="I694" s="22">
        <v>0</v>
      </c>
      <c r="J694" s="22">
        <v>0</v>
      </c>
      <c r="K694" s="22">
        <v>0</v>
      </c>
      <c r="L694" s="14">
        <v>1421425.78</v>
      </c>
      <c r="M694" s="22">
        <v>0</v>
      </c>
      <c r="N694" s="22">
        <v>0</v>
      </c>
      <c r="O694" s="14">
        <f t="shared" si="70"/>
        <v>1421425.78</v>
      </c>
    </row>
    <row r="695" spans="1:17" x14ac:dyDescent="0.2">
      <c r="A695" s="18"/>
      <c r="B695" s="18"/>
      <c r="C695" s="19"/>
      <c r="D695" s="19"/>
      <c r="E695" s="20" t="s">
        <v>213</v>
      </c>
      <c r="F695" s="5"/>
      <c r="G695" s="7" t="s">
        <v>36</v>
      </c>
      <c r="H695" s="22">
        <v>0</v>
      </c>
      <c r="I695" s="14">
        <v>1106846.0900000001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14">
        <f t="shared" si="70"/>
        <v>1106846.0900000001</v>
      </c>
    </row>
    <row r="696" spans="1:17" x14ac:dyDescent="0.2">
      <c r="A696" s="18"/>
      <c r="B696" s="18"/>
      <c r="C696" s="19"/>
      <c r="D696" s="19"/>
      <c r="E696" s="20" t="s">
        <v>603</v>
      </c>
      <c r="F696" s="5"/>
      <c r="G696" s="7" t="s">
        <v>86</v>
      </c>
      <c r="H696" s="22">
        <v>0</v>
      </c>
      <c r="I696" s="14">
        <v>1002223.42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14">
        <f t="shared" si="70"/>
        <v>1002223.42</v>
      </c>
    </row>
    <row r="697" spans="1:17" x14ac:dyDescent="0.2">
      <c r="A697" s="18"/>
      <c r="B697" s="18"/>
      <c r="C697" s="19"/>
      <c r="D697" s="19"/>
      <c r="E697" s="20" t="s">
        <v>604</v>
      </c>
      <c r="F697" s="5"/>
      <c r="G697" s="7" t="s">
        <v>21</v>
      </c>
      <c r="H697" s="22">
        <v>0</v>
      </c>
      <c r="I697" s="14">
        <v>565086.59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14">
        <f t="shared" si="70"/>
        <v>565086.59</v>
      </c>
    </row>
    <row r="698" spans="1:17" s="6" customFormat="1" x14ac:dyDescent="0.2">
      <c r="A698" s="44"/>
      <c r="B698" s="44"/>
      <c r="C698" s="45"/>
      <c r="D698" s="46" t="s">
        <v>120</v>
      </c>
      <c r="E698" s="47" t="s">
        <v>121</v>
      </c>
      <c r="F698" s="45"/>
      <c r="G698" s="50"/>
      <c r="H698" s="48">
        <f t="shared" ref="H698:O698" si="71">SUM(H699:H703)</f>
        <v>0</v>
      </c>
      <c r="I698" s="48">
        <f t="shared" si="71"/>
        <v>0</v>
      </c>
      <c r="J698" s="48">
        <f t="shared" si="71"/>
        <v>0</v>
      </c>
      <c r="K698" s="48">
        <f t="shared" si="71"/>
        <v>0</v>
      </c>
      <c r="L698" s="48">
        <f t="shared" si="71"/>
        <v>0</v>
      </c>
      <c r="M698" s="48">
        <f t="shared" si="71"/>
        <v>0</v>
      </c>
      <c r="N698" s="49">
        <f t="shared" si="71"/>
        <v>23910378.279999997</v>
      </c>
      <c r="O698" s="49">
        <f t="shared" si="71"/>
        <v>23910378.279999997</v>
      </c>
      <c r="P698" s="8"/>
      <c r="Q698" s="34"/>
    </row>
    <row r="699" spans="1:17" x14ac:dyDescent="0.2">
      <c r="A699" s="18"/>
      <c r="B699" s="18"/>
      <c r="C699" s="19"/>
      <c r="D699" s="19"/>
      <c r="E699" s="20" t="s">
        <v>379</v>
      </c>
      <c r="F699" s="5"/>
      <c r="G699" s="7" t="s">
        <v>40</v>
      </c>
      <c r="H699" s="22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14">
        <v>4485373.67</v>
      </c>
      <c r="O699" s="14">
        <f>SUM(H699:N699)</f>
        <v>4485373.67</v>
      </c>
    </row>
    <row r="700" spans="1:17" x14ac:dyDescent="0.2">
      <c r="A700" s="18"/>
      <c r="B700" s="18"/>
      <c r="C700" s="19"/>
      <c r="D700" s="19"/>
      <c r="E700" s="20" t="s">
        <v>384</v>
      </c>
      <c r="F700" s="5"/>
      <c r="G700" s="7" t="s">
        <v>53</v>
      </c>
      <c r="H700" s="22">
        <v>0</v>
      </c>
      <c r="I700" s="22">
        <v>0</v>
      </c>
      <c r="J700" s="22">
        <v>0</v>
      </c>
      <c r="K700" s="22">
        <v>0</v>
      </c>
      <c r="L700" s="22">
        <v>0</v>
      </c>
      <c r="M700" s="22">
        <v>0</v>
      </c>
      <c r="N700" s="14">
        <v>8955633.5299999993</v>
      </c>
      <c r="O700" s="14">
        <f>SUM(H700:N700)</f>
        <v>8955633.5299999993</v>
      </c>
    </row>
    <row r="701" spans="1:17" x14ac:dyDescent="0.2">
      <c r="A701" s="18"/>
      <c r="B701" s="18"/>
      <c r="C701" s="19"/>
      <c r="D701" s="19"/>
      <c r="E701" s="20" t="s">
        <v>217</v>
      </c>
      <c r="F701" s="5"/>
      <c r="G701" s="7" t="s">
        <v>15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14">
        <v>5798530.5</v>
      </c>
      <c r="O701" s="14">
        <f>SUM(H701:N701)</f>
        <v>5798530.5</v>
      </c>
    </row>
    <row r="702" spans="1:17" x14ac:dyDescent="0.2">
      <c r="A702" s="18"/>
      <c r="B702" s="18"/>
      <c r="C702" s="19"/>
      <c r="D702" s="19"/>
      <c r="E702" s="20" t="s">
        <v>605</v>
      </c>
      <c r="F702" s="5"/>
      <c r="G702" s="7" t="s">
        <v>57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14">
        <v>4230632.88</v>
      </c>
      <c r="O702" s="14">
        <f>SUM(H702:N702)</f>
        <v>4230632.88</v>
      </c>
    </row>
    <row r="703" spans="1:17" x14ac:dyDescent="0.2">
      <c r="A703" s="18"/>
      <c r="B703" s="18"/>
      <c r="C703" s="19"/>
      <c r="D703" s="19"/>
      <c r="E703" s="20" t="s">
        <v>216</v>
      </c>
      <c r="F703" s="5"/>
      <c r="G703" s="7" t="s">
        <v>65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14">
        <v>440207.7</v>
      </c>
      <c r="O703" s="14">
        <f>SUM(H703:N703)</f>
        <v>440207.7</v>
      </c>
    </row>
    <row r="704" spans="1:17" s="6" customFormat="1" x14ac:dyDescent="0.2">
      <c r="A704" s="44"/>
      <c r="B704" s="44"/>
      <c r="C704" s="45"/>
      <c r="D704" s="46" t="s">
        <v>109</v>
      </c>
      <c r="E704" s="47" t="s">
        <v>110</v>
      </c>
      <c r="F704" s="45"/>
      <c r="G704" s="50"/>
      <c r="H704" s="49">
        <f t="shared" ref="H704:O704" si="72">SUM(H705:H714)</f>
        <v>13222.52</v>
      </c>
      <c r="I704" s="49">
        <f t="shared" si="72"/>
        <v>5779347.2700000005</v>
      </c>
      <c r="J704" s="48">
        <f t="shared" si="72"/>
        <v>0</v>
      </c>
      <c r="K704" s="48">
        <f t="shared" si="72"/>
        <v>0</v>
      </c>
      <c r="L704" s="49">
        <f t="shared" si="72"/>
        <v>12248953.710000001</v>
      </c>
      <c r="M704" s="48">
        <f t="shared" si="72"/>
        <v>0</v>
      </c>
      <c r="N704" s="48">
        <f t="shared" si="72"/>
        <v>0</v>
      </c>
      <c r="O704" s="49">
        <f t="shared" si="72"/>
        <v>18041523.5</v>
      </c>
      <c r="P704" s="8"/>
      <c r="Q704" s="34"/>
    </row>
    <row r="705" spans="1:17" x14ac:dyDescent="0.2">
      <c r="A705" s="18"/>
      <c r="B705" s="18"/>
      <c r="C705" s="19"/>
      <c r="D705" s="19"/>
      <c r="E705" s="20" t="s">
        <v>574</v>
      </c>
      <c r="F705" s="5"/>
      <c r="G705" s="7" t="s">
        <v>243</v>
      </c>
      <c r="H705" s="14">
        <v>13222.52</v>
      </c>
      <c r="I705" s="22">
        <v>0</v>
      </c>
      <c r="J705" s="22">
        <v>0</v>
      </c>
      <c r="K705" s="22">
        <v>0</v>
      </c>
      <c r="L705" s="22">
        <v>0</v>
      </c>
      <c r="M705" s="22">
        <v>0</v>
      </c>
      <c r="N705" s="22">
        <v>0</v>
      </c>
      <c r="O705" s="14">
        <f t="shared" ref="O705:O714" si="73">SUM(H705:N705)</f>
        <v>13222.52</v>
      </c>
    </row>
    <row r="706" spans="1:17" x14ac:dyDescent="0.2">
      <c r="A706" s="18"/>
      <c r="B706" s="18"/>
      <c r="C706" s="19"/>
      <c r="D706" s="19"/>
      <c r="E706" s="20" t="s">
        <v>606</v>
      </c>
      <c r="F706" s="5"/>
      <c r="G706" s="7" t="s">
        <v>15</v>
      </c>
      <c r="H706" s="22">
        <v>0</v>
      </c>
      <c r="I706" s="14">
        <v>2479081.98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14">
        <f t="shared" si="73"/>
        <v>2479081.98</v>
      </c>
    </row>
    <row r="707" spans="1:17" x14ac:dyDescent="0.2">
      <c r="A707" s="18"/>
      <c r="B707" s="18"/>
      <c r="C707" s="19"/>
      <c r="D707" s="19"/>
      <c r="E707" s="20" t="s">
        <v>790</v>
      </c>
      <c r="F707" s="5"/>
      <c r="G707" s="7" t="s">
        <v>16</v>
      </c>
      <c r="H707" s="22">
        <v>0</v>
      </c>
      <c r="I707" s="22">
        <v>0</v>
      </c>
      <c r="J707" s="22">
        <v>0</v>
      </c>
      <c r="K707" s="22">
        <v>0</v>
      </c>
      <c r="L707" s="14">
        <v>1319418.77</v>
      </c>
      <c r="M707" s="22">
        <v>0</v>
      </c>
      <c r="N707" s="22">
        <v>0</v>
      </c>
      <c r="O707" s="14">
        <f t="shared" si="73"/>
        <v>1319418.77</v>
      </c>
    </row>
    <row r="708" spans="1:17" x14ac:dyDescent="0.2">
      <c r="A708" s="18"/>
      <c r="B708" s="18"/>
      <c r="C708" s="19"/>
      <c r="D708" s="19"/>
      <c r="E708" s="20" t="s">
        <v>607</v>
      </c>
      <c r="F708" s="5"/>
      <c r="G708" s="7" t="s">
        <v>14</v>
      </c>
      <c r="H708" s="22">
        <v>0</v>
      </c>
      <c r="I708" s="22">
        <v>0</v>
      </c>
      <c r="J708" s="22">
        <v>0</v>
      </c>
      <c r="K708" s="22">
        <v>0</v>
      </c>
      <c r="L708" s="14">
        <v>941523.14</v>
      </c>
      <c r="M708" s="22">
        <v>0</v>
      </c>
      <c r="N708" s="22">
        <v>0</v>
      </c>
      <c r="O708" s="14">
        <f t="shared" si="73"/>
        <v>941523.14</v>
      </c>
    </row>
    <row r="709" spans="1:17" x14ac:dyDescent="0.2">
      <c r="A709" s="18"/>
      <c r="B709" s="18"/>
      <c r="C709" s="19"/>
      <c r="D709" s="19"/>
      <c r="E709" s="20" t="s">
        <v>608</v>
      </c>
      <c r="F709" s="5"/>
      <c r="G709" s="7" t="s">
        <v>14</v>
      </c>
      <c r="H709" s="22">
        <v>0</v>
      </c>
      <c r="I709" s="14">
        <v>2467048.36</v>
      </c>
      <c r="J709" s="22">
        <v>0</v>
      </c>
      <c r="K709" s="22">
        <v>0</v>
      </c>
      <c r="L709" s="22">
        <v>0</v>
      </c>
      <c r="M709" s="22">
        <v>0</v>
      </c>
      <c r="N709" s="22">
        <v>0</v>
      </c>
      <c r="O709" s="14">
        <f t="shared" si="73"/>
        <v>2467048.36</v>
      </c>
    </row>
    <row r="710" spans="1:17" x14ac:dyDescent="0.2">
      <c r="A710" s="18"/>
      <c r="B710" s="18"/>
      <c r="C710" s="19"/>
      <c r="D710" s="19"/>
      <c r="E710" s="20" t="s">
        <v>382</v>
      </c>
      <c r="F710" s="5"/>
      <c r="G710" s="7" t="s">
        <v>218</v>
      </c>
      <c r="H710" s="22">
        <v>0</v>
      </c>
      <c r="I710" s="14">
        <v>531094.53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14">
        <f t="shared" si="73"/>
        <v>531094.53</v>
      </c>
    </row>
    <row r="711" spans="1:17" x14ac:dyDescent="0.2">
      <c r="A711" s="18"/>
      <c r="B711" s="18"/>
      <c r="C711" s="19"/>
      <c r="D711" s="19"/>
      <c r="E711" s="20" t="s">
        <v>383</v>
      </c>
      <c r="F711" s="5"/>
      <c r="G711" s="7" t="s">
        <v>219</v>
      </c>
      <c r="H711" s="22">
        <v>0</v>
      </c>
      <c r="I711" s="14">
        <v>302122.40000000002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14">
        <f t="shared" si="73"/>
        <v>302122.40000000002</v>
      </c>
    </row>
    <row r="712" spans="1:17" x14ac:dyDescent="0.2">
      <c r="A712" s="18"/>
      <c r="B712" s="18"/>
      <c r="C712" s="19"/>
      <c r="D712" s="19"/>
      <c r="E712" s="20" t="s">
        <v>609</v>
      </c>
      <c r="F712" s="5"/>
      <c r="G712" s="7" t="s">
        <v>337</v>
      </c>
      <c r="H712" s="22">
        <v>0</v>
      </c>
      <c r="I712" s="22">
        <v>0</v>
      </c>
      <c r="J712" s="22">
        <v>0</v>
      </c>
      <c r="K712" s="22">
        <v>0</v>
      </c>
      <c r="L712" s="14">
        <v>5546283.4100000001</v>
      </c>
      <c r="M712" s="22">
        <v>0</v>
      </c>
      <c r="N712" s="22">
        <v>0</v>
      </c>
      <c r="O712" s="14">
        <f t="shared" si="73"/>
        <v>5546283.4100000001</v>
      </c>
    </row>
    <row r="713" spans="1:17" x14ac:dyDescent="0.2">
      <c r="A713" s="18"/>
      <c r="B713" s="18"/>
      <c r="C713" s="19"/>
      <c r="D713" s="19"/>
      <c r="E713" s="20" t="s">
        <v>380</v>
      </c>
      <c r="F713" s="5"/>
      <c r="G713" s="7" t="s">
        <v>51</v>
      </c>
      <c r="H713" s="22">
        <v>0</v>
      </c>
      <c r="I713" s="22">
        <v>0</v>
      </c>
      <c r="J713" s="22">
        <v>0</v>
      </c>
      <c r="K713" s="22">
        <v>0</v>
      </c>
      <c r="L713" s="14">
        <v>2515088.6800000002</v>
      </c>
      <c r="M713" s="22">
        <v>0</v>
      </c>
      <c r="N713" s="22">
        <v>0</v>
      </c>
      <c r="O713" s="14">
        <f t="shared" si="73"/>
        <v>2515088.6800000002</v>
      </c>
    </row>
    <row r="714" spans="1:17" x14ac:dyDescent="0.2">
      <c r="A714" s="18"/>
      <c r="B714" s="18"/>
      <c r="C714" s="19"/>
      <c r="D714" s="19"/>
      <c r="E714" s="20" t="s">
        <v>381</v>
      </c>
      <c r="F714" s="5"/>
      <c r="G714" s="7" t="s">
        <v>36</v>
      </c>
      <c r="H714" s="22">
        <v>0</v>
      </c>
      <c r="I714" s="22">
        <v>0</v>
      </c>
      <c r="J714" s="22">
        <v>0</v>
      </c>
      <c r="K714" s="22">
        <v>0</v>
      </c>
      <c r="L714" s="14">
        <v>1926639.71</v>
      </c>
      <c r="M714" s="22">
        <v>0</v>
      </c>
      <c r="N714" s="22">
        <v>0</v>
      </c>
      <c r="O714" s="14">
        <f t="shared" si="73"/>
        <v>1926639.71</v>
      </c>
    </row>
    <row r="715" spans="1:17" s="6" customFormat="1" x14ac:dyDescent="0.2">
      <c r="A715" s="44"/>
      <c r="B715" s="44"/>
      <c r="C715" s="45"/>
      <c r="D715" s="46" t="s">
        <v>122</v>
      </c>
      <c r="E715" s="47" t="s">
        <v>123</v>
      </c>
      <c r="F715" s="45"/>
      <c r="G715" s="50"/>
      <c r="H715" s="48">
        <f>SUM(H716:H732)</f>
        <v>0</v>
      </c>
      <c r="I715" s="48">
        <f t="shared" ref="I715:N715" si="74">SUM(I716:I732)</f>
        <v>0</v>
      </c>
      <c r="J715" s="48">
        <f t="shared" si="74"/>
        <v>0</v>
      </c>
      <c r="K715" s="48">
        <f t="shared" si="74"/>
        <v>0</v>
      </c>
      <c r="L715" s="48">
        <f t="shared" si="74"/>
        <v>0</v>
      </c>
      <c r="M715" s="48">
        <f t="shared" si="74"/>
        <v>0</v>
      </c>
      <c r="N715" s="49">
        <f t="shared" si="74"/>
        <v>116922376.35999998</v>
      </c>
      <c r="O715" s="49">
        <f>SUM(O716:O732)</f>
        <v>116922376.35999998</v>
      </c>
      <c r="P715" s="8"/>
      <c r="Q715" s="34"/>
    </row>
    <row r="716" spans="1:17" ht="25.5" x14ac:dyDescent="0.2">
      <c r="A716" s="18"/>
      <c r="B716" s="18"/>
      <c r="C716" s="19"/>
      <c r="D716" s="19"/>
      <c r="E716" s="20" t="s">
        <v>794</v>
      </c>
      <c r="F716" s="5"/>
      <c r="G716" s="7" t="s">
        <v>14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14">
        <v>5929945.0599999996</v>
      </c>
      <c r="O716" s="14">
        <f t="shared" ref="O716:O732" si="75">SUM(H716:N716)</f>
        <v>5929945.0599999996</v>
      </c>
    </row>
    <row r="717" spans="1:17" ht="25.5" x14ac:dyDescent="0.2">
      <c r="A717" s="18"/>
      <c r="B717" s="18"/>
      <c r="C717" s="19"/>
      <c r="D717" s="19"/>
      <c r="E717" s="20" t="s">
        <v>795</v>
      </c>
      <c r="F717" s="5"/>
      <c r="G717" s="7" t="s">
        <v>183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14">
        <v>805990.56</v>
      </c>
      <c r="O717" s="14">
        <f t="shared" si="75"/>
        <v>805990.56</v>
      </c>
    </row>
    <row r="718" spans="1:17" ht="25.5" x14ac:dyDescent="0.2">
      <c r="A718" s="18"/>
      <c r="B718" s="18"/>
      <c r="C718" s="19"/>
      <c r="D718" s="19"/>
      <c r="E718" s="20" t="s">
        <v>796</v>
      </c>
      <c r="F718" s="5"/>
      <c r="G718" s="7" t="s">
        <v>22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14">
        <v>805981.54</v>
      </c>
      <c r="O718" s="14">
        <f t="shared" si="75"/>
        <v>805981.54</v>
      </c>
    </row>
    <row r="719" spans="1:17" ht="25.5" x14ac:dyDescent="0.2">
      <c r="A719" s="18"/>
      <c r="B719" s="18"/>
      <c r="C719" s="19"/>
      <c r="D719" s="19"/>
      <c r="E719" s="20" t="s">
        <v>797</v>
      </c>
      <c r="F719" s="5"/>
      <c r="G719" s="7" t="s">
        <v>18</v>
      </c>
      <c r="H719" s="22">
        <v>0</v>
      </c>
      <c r="I719" s="22">
        <v>0</v>
      </c>
      <c r="J719" s="22">
        <v>0</v>
      </c>
      <c r="K719" s="22">
        <v>0</v>
      </c>
      <c r="L719" s="22">
        <v>0</v>
      </c>
      <c r="M719" s="22">
        <v>0</v>
      </c>
      <c r="N719" s="14">
        <v>805983.11</v>
      </c>
      <c r="O719" s="14">
        <f t="shared" si="75"/>
        <v>805983.11</v>
      </c>
    </row>
    <row r="720" spans="1:17" ht="25.5" x14ac:dyDescent="0.2">
      <c r="A720" s="18"/>
      <c r="B720" s="18"/>
      <c r="C720" s="19"/>
      <c r="D720" s="19"/>
      <c r="E720" s="20" t="s">
        <v>798</v>
      </c>
      <c r="F720" s="5"/>
      <c r="G720" s="7" t="s">
        <v>86</v>
      </c>
      <c r="H720" s="22">
        <v>0</v>
      </c>
      <c r="I720" s="22">
        <v>0</v>
      </c>
      <c r="J720" s="22">
        <v>0</v>
      </c>
      <c r="K720" s="22">
        <v>0</v>
      </c>
      <c r="L720" s="22">
        <v>0</v>
      </c>
      <c r="M720" s="22">
        <v>0</v>
      </c>
      <c r="N720" s="14">
        <v>805997.7</v>
      </c>
      <c r="O720" s="14">
        <f t="shared" si="75"/>
        <v>805997.7</v>
      </c>
    </row>
    <row r="721" spans="1:17" ht="12.75" customHeight="1" x14ac:dyDescent="0.2">
      <c r="A721" s="18"/>
      <c r="B721" s="18"/>
      <c r="C721" s="19"/>
      <c r="D721" s="19"/>
      <c r="E721" s="20" t="s">
        <v>799</v>
      </c>
      <c r="F721" s="5"/>
      <c r="G721" s="7" t="s">
        <v>15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14">
        <v>2304783.48</v>
      </c>
      <c r="O721" s="14">
        <f t="shared" si="75"/>
        <v>2304783.48</v>
      </c>
    </row>
    <row r="722" spans="1:17" ht="38.25" customHeight="1" x14ac:dyDescent="0.2">
      <c r="A722" s="18"/>
      <c r="B722" s="18"/>
      <c r="C722" s="19"/>
      <c r="D722" s="19"/>
      <c r="E722" s="20" t="s">
        <v>800</v>
      </c>
      <c r="F722" s="5"/>
      <c r="G722" s="7" t="s">
        <v>33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14">
        <v>16076582.99</v>
      </c>
      <c r="O722" s="14">
        <f t="shared" si="75"/>
        <v>16076582.99</v>
      </c>
    </row>
    <row r="723" spans="1:17" ht="25.5" x14ac:dyDescent="0.2">
      <c r="A723" s="18"/>
      <c r="B723" s="18"/>
      <c r="C723" s="19"/>
      <c r="D723" s="19"/>
      <c r="E723" s="20" t="s">
        <v>801</v>
      </c>
      <c r="F723" s="5"/>
      <c r="G723" s="7" t="s">
        <v>15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14">
        <v>19284524.989999998</v>
      </c>
      <c r="O723" s="14">
        <f t="shared" si="75"/>
        <v>19284524.989999998</v>
      </c>
    </row>
    <row r="724" spans="1:17" ht="51" x14ac:dyDescent="0.2">
      <c r="A724" s="18"/>
      <c r="B724" s="18"/>
      <c r="C724" s="19"/>
      <c r="D724" s="19"/>
      <c r="E724" s="20" t="s">
        <v>802</v>
      </c>
      <c r="F724" s="5"/>
      <c r="G724" s="7" t="s">
        <v>34</v>
      </c>
      <c r="H724" s="22">
        <v>0</v>
      </c>
      <c r="I724" s="22">
        <v>0</v>
      </c>
      <c r="J724" s="22">
        <v>0</v>
      </c>
      <c r="K724" s="22">
        <v>0</v>
      </c>
      <c r="L724" s="22">
        <v>0</v>
      </c>
      <c r="M724" s="22">
        <v>0</v>
      </c>
      <c r="N724" s="14">
        <v>23000963</v>
      </c>
      <c r="O724" s="14">
        <f t="shared" si="75"/>
        <v>23000963</v>
      </c>
    </row>
    <row r="725" spans="1:17" ht="38.25" x14ac:dyDescent="0.2">
      <c r="A725" s="18"/>
      <c r="B725" s="18"/>
      <c r="C725" s="19"/>
      <c r="D725" s="19"/>
      <c r="E725" s="20" t="s">
        <v>803</v>
      </c>
      <c r="F725" s="5"/>
      <c r="G725" s="7" t="s">
        <v>14</v>
      </c>
      <c r="H725" s="22">
        <v>0</v>
      </c>
      <c r="I725" s="22">
        <v>0</v>
      </c>
      <c r="J725" s="22">
        <v>0</v>
      </c>
      <c r="K725" s="22">
        <v>0</v>
      </c>
      <c r="L725" s="22">
        <v>0</v>
      </c>
      <c r="M725" s="22">
        <v>0</v>
      </c>
      <c r="N725" s="14">
        <v>12187087</v>
      </c>
      <c r="O725" s="14">
        <f t="shared" si="75"/>
        <v>12187087</v>
      </c>
    </row>
    <row r="726" spans="1:17" ht="25.5" x14ac:dyDescent="0.2">
      <c r="A726" s="18"/>
      <c r="B726" s="18"/>
      <c r="C726" s="19"/>
      <c r="D726" s="19"/>
      <c r="E726" s="20" t="s">
        <v>804</v>
      </c>
      <c r="F726" s="5"/>
      <c r="G726" s="7" t="s">
        <v>22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14">
        <v>2007250.95</v>
      </c>
      <c r="O726" s="14">
        <f t="shared" si="75"/>
        <v>2007250.95</v>
      </c>
    </row>
    <row r="727" spans="1:17" ht="25.5" x14ac:dyDescent="0.2">
      <c r="A727" s="18"/>
      <c r="B727" s="18"/>
      <c r="C727" s="19"/>
      <c r="D727" s="19"/>
      <c r="E727" s="20" t="s">
        <v>805</v>
      </c>
      <c r="F727" s="5"/>
      <c r="G727" s="7" t="s">
        <v>44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14">
        <v>2338930.42</v>
      </c>
      <c r="O727" s="14">
        <f t="shared" si="75"/>
        <v>2338930.42</v>
      </c>
    </row>
    <row r="728" spans="1:17" ht="25.5" x14ac:dyDescent="0.2">
      <c r="A728" s="18"/>
      <c r="B728" s="18"/>
      <c r="C728" s="19"/>
      <c r="D728" s="19"/>
      <c r="E728" s="20" t="s">
        <v>806</v>
      </c>
      <c r="F728" s="5"/>
      <c r="G728" s="7" t="s">
        <v>28</v>
      </c>
      <c r="H728" s="22">
        <v>0</v>
      </c>
      <c r="I728" s="22">
        <v>0</v>
      </c>
      <c r="J728" s="22">
        <v>0</v>
      </c>
      <c r="K728" s="22">
        <v>0</v>
      </c>
      <c r="L728" s="22">
        <v>0</v>
      </c>
      <c r="M728" s="22">
        <v>0</v>
      </c>
      <c r="N728" s="14">
        <v>2213455.0299999998</v>
      </c>
      <c r="O728" s="14">
        <f t="shared" si="75"/>
        <v>2213455.0299999998</v>
      </c>
    </row>
    <row r="729" spans="1:17" ht="25.5" x14ac:dyDescent="0.2">
      <c r="A729" s="18"/>
      <c r="B729" s="18"/>
      <c r="C729" s="19"/>
      <c r="D729" s="19"/>
      <c r="E729" s="20" t="s">
        <v>807</v>
      </c>
      <c r="F729" s="5"/>
      <c r="G729" s="7" t="s">
        <v>220</v>
      </c>
      <c r="H729" s="22">
        <v>0</v>
      </c>
      <c r="I729" s="22">
        <v>0</v>
      </c>
      <c r="J729" s="22">
        <v>0</v>
      </c>
      <c r="K729" s="22">
        <v>0</v>
      </c>
      <c r="L729" s="22">
        <v>0</v>
      </c>
      <c r="M729" s="22">
        <v>0</v>
      </c>
      <c r="N729" s="14">
        <v>1899382.13</v>
      </c>
      <c r="O729" s="14">
        <f t="shared" si="75"/>
        <v>1899382.13</v>
      </c>
    </row>
    <row r="730" spans="1:17" ht="25.5" x14ac:dyDescent="0.2">
      <c r="A730" s="18"/>
      <c r="B730" s="18"/>
      <c r="C730" s="19"/>
      <c r="D730" s="19"/>
      <c r="E730" s="20" t="s">
        <v>808</v>
      </c>
      <c r="F730" s="5"/>
      <c r="G730" s="7" t="s">
        <v>12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  <c r="M730" s="22">
        <v>0</v>
      </c>
      <c r="N730" s="14">
        <v>6013092.4400000004</v>
      </c>
      <c r="O730" s="14">
        <f t="shared" si="75"/>
        <v>6013092.4400000004</v>
      </c>
    </row>
    <row r="731" spans="1:17" ht="25.5" x14ac:dyDescent="0.2">
      <c r="A731" s="18"/>
      <c r="B731" s="18"/>
      <c r="C731" s="19"/>
      <c r="D731" s="19"/>
      <c r="E731" s="20" t="s">
        <v>809</v>
      </c>
      <c r="F731" s="5"/>
      <c r="G731" s="7" t="s">
        <v>14</v>
      </c>
      <c r="H731" s="22">
        <v>0</v>
      </c>
      <c r="I731" s="22">
        <v>0</v>
      </c>
      <c r="J731" s="22">
        <v>0</v>
      </c>
      <c r="K731" s="22">
        <v>0</v>
      </c>
      <c r="L731" s="22">
        <v>0</v>
      </c>
      <c r="M731" s="22">
        <v>0</v>
      </c>
      <c r="N731" s="14">
        <v>9775557.6600000001</v>
      </c>
      <c r="O731" s="14">
        <f t="shared" si="75"/>
        <v>9775557.6600000001</v>
      </c>
    </row>
    <row r="732" spans="1:17" ht="25.5" x14ac:dyDescent="0.2">
      <c r="A732" s="18"/>
      <c r="B732" s="18"/>
      <c r="C732" s="19"/>
      <c r="D732" s="19"/>
      <c r="E732" s="20" t="s">
        <v>810</v>
      </c>
      <c r="F732" s="5"/>
      <c r="G732" s="7" t="s">
        <v>41</v>
      </c>
      <c r="H732" s="22">
        <v>0</v>
      </c>
      <c r="I732" s="22">
        <v>0</v>
      </c>
      <c r="J732" s="22">
        <v>0</v>
      </c>
      <c r="K732" s="22">
        <v>0</v>
      </c>
      <c r="L732" s="22">
        <v>0</v>
      </c>
      <c r="M732" s="22">
        <v>0</v>
      </c>
      <c r="N732" s="14">
        <v>10666868.300000001</v>
      </c>
      <c r="O732" s="14">
        <f t="shared" si="75"/>
        <v>10666868.300000001</v>
      </c>
    </row>
    <row r="733" spans="1:17" s="6" customFormat="1" x14ac:dyDescent="0.2">
      <c r="A733" s="44"/>
      <c r="B733" s="44"/>
      <c r="C733" s="45"/>
      <c r="D733" s="46" t="s">
        <v>111</v>
      </c>
      <c r="E733" s="47" t="s">
        <v>112</v>
      </c>
      <c r="F733" s="45"/>
      <c r="G733" s="50"/>
      <c r="H733" s="48">
        <f>SUM(H734:H736)</f>
        <v>0</v>
      </c>
      <c r="I733" s="49">
        <f>SUM(I734:I736)</f>
        <v>3216367.22</v>
      </c>
      <c r="J733" s="48">
        <f>SUM(J734:J736)</f>
        <v>0</v>
      </c>
      <c r="K733" s="48">
        <f t="shared" ref="K733:N733" si="76">SUM(K734:K736)</f>
        <v>0</v>
      </c>
      <c r="L733" s="49">
        <f t="shared" si="76"/>
        <v>3327587.53</v>
      </c>
      <c r="M733" s="48">
        <f t="shared" si="76"/>
        <v>0</v>
      </c>
      <c r="N733" s="48">
        <f t="shared" si="76"/>
        <v>0</v>
      </c>
      <c r="O733" s="49">
        <f>SUM(O734:O736)</f>
        <v>6543954.75</v>
      </c>
      <c r="P733" s="8"/>
      <c r="Q733" s="34"/>
    </row>
    <row r="734" spans="1:17" x14ac:dyDescent="0.2">
      <c r="A734" s="18"/>
      <c r="B734" s="18"/>
      <c r="C734" s="19"/>
      <c r="D734" s="19"/>
      <c r="E734" s="19" t="s">
        <v>610</v>
      </c>
      <c r="F734" s="5"/>
      <c r="G734" s="7" t="s">
        <v>14</v>
      </c>
      <c r="H734" s="22">
        <v>0</v>
      </c>
      <c r="I734" s="14">
        <v>1458795.1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14">
        <f>SUM(H734:N734)</f>
        <v>1458795.1</v>
      </c>
    </row>
    <row r="735" spans="1:17" x14ac:dyDescent="0.2">
      <c r="A735" s="18"/>
      <c r="B735" s="18"/>
      <c r="C735" s="19"/>
      <c r="D735" s="19"/>
      <c r="E735" s="19" t="s">
        <v>611</v>
      </c>
      <c r="F735" s="5"/>
      <c r="G735" s="7" t="s">
        <v>15</v>
      </c>
      <c r="H735" s="22">
        <v>0</v>
      </c>
      <c r="I735" s="14">
        <v>1757572.12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14">
        <f>SUM(H735:N735)</f>
        <v>1757572.12</v>
      </c>
    </row>
    <row r="736" spans="1:17" x14ac:dyDescent="0.2">
      <c r="A736" s="18"/>
      <c r="B736" s="18"/>
      <c r="C736" s="19"/>
      <c r="D736" s="19"/>
      <c r="E736" s="19" t="s">
        <v>612</v>
      </c>
      <c r="F736" s="5"/>
      <c r="G736" s="7" t="s">
        <v>15</v>
      </c>
      <c r="H736" s="22">
        <v>0</v>
      </c>
      <c r="I736" s="22">
        <v>0</v>
      </c>
      <c r="J736" s="22">
        <v>0</v>
      </c>
      <c r="K736" s="22">
        <v>0</v>
      </c>
      <c r="L736" s="14">
        <v>3327587.53</v>
      </c>
      <c r="M736" s="22">
        <v>0</v>
      </c>
      <c r="N736" s="22">
        <v>0</v>
      </c>
      <c r="O736" s="14">
        <f>SUM(H736:N736)</f>
        <v>3327587.53</v>
      </c>
    </row>
    <row r="737" spans="1:17" s="6" customFormat="1" ht="2.1" customHeight="1" x14ac:dyDescent="0.2">
      <c r="A737" s="15"/>
      <c r="B737" s="15"/>
      <c r="C737" s="15"/>
      <c r="D737" s="15"/>
      <c r="E737" s="26"/>
      <c r="F737" s="16"/>
      <c r="G737" s="17"/>
      <c r="H737" s="26"/>
      <c r="I737" s="26"/>
      <c r="J737" s="26"/>
      <c r="K737" s="26"/>
      <c r="L737" s="26"/>
      <c r="M737" s="26"/>
      <c r="N737" s="26"/>
      <c r="O737" s="26"/>
      <c r="P737" s="8"/>
      <c r="Q737" s="33"/>
    </row>
    <row r="738" spans="1:17" s="6" customFormat="1" x14ac:dyDescent="0.2">
      <c r="A738" s="78" t="s">
        <v>24</v>
      </c>
      <c r="B738" s="78"/>
      <c r="C738" s="78"/>
      <c r="D738" s="78"/>
      <c r="E738" s="79"/>
      <c r="G738" s="7"/>
      <c r="H738" s="5"/>
      <c r="I738" s="5"/>
      <c r="J738" s="5"/>
      <c r="K738" s="5"/>
      <c r="L738" s="5"/>
      <c r="M738" s="5"/>
      <c r="N738" s="5"/>
      <c r="O738" s="5"/>
      <c r="P738" s="8"/>
      <c r="Q738" s="33"/>
    </row>
  </sheetData>
  <mergeCells count="44">
    <mergeCell ref="C330:E330"/>
    <mergeCell ref="B333:E333"/>
    <mergeCell ref="C334:E334"/>
    <mergeCell ref="C340:E340"/>
    <mergeCell ref="A738:E738"/>
    <mergeCell ref="A272:E272"/>
    <mergeCell ref="B41:E41"/>
    <mergeCell ref="C42:E42"/>
    <mergeCell ref="C100:E100"/>
    <mergeCell ref="C125:E125"/>
    <mergeCell ref="C136:E136"/>
    <mergeCell ref="B258:E258"/>
    <mergeCell ref="C259:E259"/>
    <mergeCell ref="A263:E263"/>
    <mergeCell ref="B264:E264"/>
    <mergeCell ref="C265:E265"/>
    <mergeCell ref="A257:E257"/>
    <mergeCell ref="A328:E328"/>
    <mergeCell ref="B329:E329"/>
    <mergeCell ref="B273:E273"/>
    <mergeCell ref="C274:E274"/>
    <mergeCell ref="A278:E278"/>
    <mergeCell ref="B279:E279"/>
    <mergeCell ref="C280:E280"/>
    <mergeCell ref="A286:E286"/>
    <mergeCell ref="B287:E287"/>
    <mergeCell ref="C288:E288"/>
    <mergeCell ref="B293:E293"/>
    <mergeCell ref="C294:E294"/>
    <mergeCell ref="C20:E20"/>
    <mergeCell ref="A10:E10"/>
    <mergeCell ref="A1:O1"/>
    <mergeCell ref="A3:O3"/>
    <mergeCell ref="A4:O4"/>
    <mergeCell ref="A5:O5"/>
    <mergeCell ref="A6:E8"/>
    <mergeCell ref="F6:G8"/>
    <mergeCell ref="H6:O6"/>
    <mergeCell ref="A2:O2"/>
    <mergeCell ref="A12:E12"/>
    <mergeCell ref="B13:E13"/>
    <mergeCell ref="C14:E14"/>
    <mergeCell ref="A18:E18"/>
    <mergeCell ref="B19:E19"/>
  </mergeCells>
  <printOptions horizontalCentered="1"/>
  <pageMargins left="0.39370078740157483" right="0.39370078740157483" top="0.39370078740157483" bottom="0.78740157480314965" header="0.31496062992125984" footer="0.31496062992125984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I</vt:lpstr>
      <vt:lpstr>'Entidades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2023-03-22T17:45:49Z</dcterms:modified>
</cp:coreProperties>
</file>