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59A06CFC-8D1E-4B95-9480-F1ABE598F9F2}" xr6:coauthVersionLast="40" xr6:coauthVersionMax="40" xr10:uidLastSave="{00000000-0000-0000-0000-000000000000}"/>
  <bookViews>
    <workbookView xWindow="0" yWindow="0" windowWidth="25200" windowHeight="11775" xr2:uid="{8697665E-1EA5-4992-90C5-41123F1A699C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F103" i="1" s="1"/>
  <c r="C71" i="1"/>
  <c r="B71" i="1"/>
  <c r="G69" i="1"/>
  <c r="F69" i="1"/>
  <c r="F71" i="1" s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B103" i="1" l="1"/>
  <c r="C103" i="1"/>
  <c r="G71" i="1"/>
  <c r="G103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<sst xmlns="http://schemas.openxmlformats.org/spreadsheetml/2006/main" count="129" uniqueCount="126">
  <si>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</si>
  <si>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EMPRESARIALES NO FINANCIERAS CON PARTICIPACIÓN ESTATAL MAYORITARIA</t>
  </si>
  <si>
    <t>ESTADO DE SITUACIÓN FINANCIERA DETALLADO CONSOLIDADO</t>
  </si>
  <si>
    <t>AL 31 DE DICIEMBRE DE 2021 Y AL 31 DE DICIEMBRE DE 2022</t>
  </si>
  <si>
    <t>( Cifras en Pesos )</t>
  </si>
  <si>
    <t>CONCEPTO</t>
  </si>
  <si>
    <t>31 DE DICIEMBRE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</si>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</sst>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8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left" vertical="center"/>
    </xf>
    <xf numFmtId="14" fontId="2" fillId="2" borderId="0" xfId="1" applyNumberFormat="1" applyFont="1" applyFill="1" applyBorder="1" applyAlignment="1" applyProtection="1">
      <alignment horizontal="left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 applyProtection="1">
      <alignment vertical="top" wrapText="1"/>
    </xf>
    <xf numFmtId="0" fontId="5" fillId="0" borderId="0" xfId="1" applyFont="1" applyFill="1" applyAlignment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3" fillId="0" borderId="5" xfId="1" applyNumberFormat="1" applyFont="1" applyFill="1" applyBorder="1" applyAlignment="1" applyProtection="1">
      <alignment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vertical="top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Border="1" applyAlignment="1">
      <alignment horizontal="right" vertical="top" wrapText="1"/>
    </xf>
    <xf numFmtId="0" fontId="5" fillId="5" borderId="0" xfId="1" applyNumberFormat="1" applyFont="1" applyFill="1" applyBorder="1" applyAlignment="1" applyProtection="1">
      <alignment vertical="top" wrapText="1"/>
    </xf>
    <xf numFmtId="0" fontId="5" fillId="0" borderId="6" xfId="1" applyNumberFormat="1" applyFont="1" applyFill="1" applyBorder="1" applyAlignment="1" applyProtection="1">
      <alignment vertical="top" wrapText="1"/>
    </xf>
    <xf numFmtId="164" fontId="5" fillId="0" borderId="6" xfId="2" applyNumberFormat="1" applyFont="1" applyFill="1" applyBorder="1" applyAlignment="1">
      <alignment horizontal="right" vertical="top" wrapText="1"/>
    </xf>
    <xf numFmtId="0" fontId="3" fillId="0" borderId="6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 applyFill="1"/>
  </cellXfs>
  <cellStyles count="4">
    <cellStyle name="Normal" xfId="0" builtinId="0"/>
    <cellStyle name="Normal 16 2" xfId="1" xr:uid="{BB3E82E9-3C03-4E91-A952-21AA60C6E9B8}"/>
    <cellStyle name="Normal 17" xfId="3" xr:uid="{DB9580F1-37B3-41DE-94A0-26D18D8D3932}"/>
    <cellStyle name="Normal 2 2" xfId="2" xr:uid="{E87BDF73-6247-487C-A1CD-31B2550050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49A147B-C269-4A99-9734-6354C4AB300B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A867D4DB-ECBF-45C0-80DA-CE56AADF005F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3\4ARCH.%20VINCULADOS%20(ENTIDADES3)%20-%20Alejand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4B27F-B137-4564-AD03-CD22F67D1ED2}">
  <sheetPr>
    <tabColor theme="0" tint="-0.14999847407452621"/>
  </sheetPr>
  <dimension ref="A1:I117"/>
  <sheetViews>
    <sheetView showGridLines="0" tabSelected="1" zoomScale="80" zoomScaleNormal="80" workbookViewId="0">
      <selection sqref="A1:L99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7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42.75" customHeight="1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344226267</v>
      </c>
      <c r="C11" s="21">
        <f>SUM(C12:C18)</f>
        <v>203849976</v>
      </c>
      <c r="D11" s="22"/>
      <c r="E11" s="20" t="s">
        <v>13</v>
      </c>
      <c r="F11" s="21">
        <f>SUM(F12:F20)</f>
        <v>852003308</v>
      </c>
      <c r="G11" s="21">
        <f>SUM(G12:G20)</f>
        <v>119451518</v>
      </c>
    </row>
    <row r="12" spans="1:9" s="17" customFormat="1" ht="12.75" x14ac:dyDescent="0.25">
      <c r="A12" s="23" t="s">
        <v>14</v>
      </c>
      <c r="B12" s="24">
        <v>0</v>
      </c>
      <c r="C12" s="24">
        <v>0</v>
      </c>
      <c r="D12" s="25"/>
      <c r="E12" s="23" t="s">
        <v>15</v>
      </c>
      <c r="F12" s="24">
        <v>0</v>
      </c>
      <c r="G12" s="24">
        <v>6908</v>
      </c>
    </row>
    <row r="13" spans="1:9" s="17" customFormat="1" ht="12.75" x14ac:dyDescent="0.25">
      <c r="A13" s="23" t="s">
        <v>16</v>
      </c>
      <c r="B13" s="24">
        <v>0</v>
      </c>
      <c r="C13" s="24">
        <v>0</v>
      </c>
      <c r="D13" s="25"/>
      <c r="E13" s="23" t="s">
        <v>17</v>
      </c>
      <c r="F13" s="24">
        <v>61672974</v>
      </c>
      <c r="G13" s="24">
        <v>15073478</v>
      </c>
    </row>
    <row r="14" spans="1:9" s="17" customFormat="1" ht="12.75" x14ac:dyDescent="0.25">
      <c r="A14" s="23" t="s">
        <v>18</v>
      </c>
      <c r="B14" s="24">
        <v>10676757</v>
      </c>
      <c r="C14" s="24">
        <v>5339149</v>
      </c>
      <c r="D14" s="25"/>
      <c r="E14" s="23" t="s">
        <v>19</v>
      </c>
      <c r="F14" s="24">
        <v>0</v>
      </c>
      <c r="G14" s="24">
        <v>0</v>
      </c>
    </row>
    <row r="15" spans="1:9" s="17" customFormat="1" ht="12.75" x14ac:dyDescent="0.25">
      <c r="A15" s="23" t="s">
        <v>20</v>
      </c>
      <c r="B15" s="24">
        <v>333540108</v>
      </c>
      <c r="C15" s="24">
        <v>198501425</v>
      </c>
      <c r="D15" s="25"/>
      <c r="E15" s="23" t="s">
        <v>21</v>
      </c>
      <c r="F15" s="24">
        <v>0</v>
      </c>
      <c r="G15" s="24">
        <v>0</v>
      </c>
    </row>
    <row r="16" spans="1:9" s="17" customFormat="1" ht="12.75" x14ac:dyDescent="0.25">
      <c r="A16" s="23" t="s">
        <v>22</v>
      </c>
      <c r="B16" s="24">
        <v>0</v>
      </c>
      <c r="C16" s="24">
        <v>0</v>
      </c>
      <c r="D16" s="25"/>
      <c r="E16" s="23" t="s">
        <v>23</v>
      </c>
      <c r="F16" s="24">
        <v>0</v>
      </c>
      <c r="G16" s="24">
        <v>0</v>
      </c>
    </row>
    <row r="17" spans="1:7" s="17" customFormat="1" ht="25.5" x14ac:dyDescent="0.25">
      <c r="A17" s="23" t="s">
        <v>24</v>
      </c>
      <c r="B17" s="24">
        <v>9402</v>
      </c>
      <c r="C17" s="24">
        <v>9402</v>
      </c>
      <c r="D17" s="25"/>
      <c r="E17" s="17" t="s">
        <v>25</v>
      </c>
      <c r="F17" s="24">
        <v>0</v>
      </c>
      <c r="G17" s="24">
        <v>0</v>
      </c>
    </row>
    <row r="18" spans="1:7" s="17" customFormat="1" ht="12.75" x14ac:dyDescent="0.25">
      <c r="A18" s="23" t="s">
        <v>26</v>
      </c>
      <c r="B18" s="24">
        <v>0</v>
      </c>
      <c r="C18" s="24">
        <v>0</v>
      </c>
      <c r="D18" s="25"/>
      <c r="E18" s="23" t="s">
        <v>27</v>
      </c>
      <c r="F18" s="24">
        <v>9484879</v>
      </c>
      <c r="G18" s="24">
        <v>22406382</v>
      </c>
    </row>
    <row r="19" spans="1:7" s="17" customFormat="1" ht="12.75" x14ac:dyDescent="0.25">
      <c r="A19" s="20" t="s">
        <v>28</v>
      </c>
      <c r="B19" s="21">
        <f>SUM(B20:B26)</f>
        <v>84689633</v>
      </c>
      <c r="C19" s="21">
        <f>SUM(C20:C26)</f>
        <v>77354460</v>
      </c>
      <c r="D19" s="22"/>
      <c r="E19" s="17" t="s">
        <v>29</v>
      </c>
      <c r="F19" s="24">
        <v>0</v>
      </c>
      <c r="G19" s="24">
        <v>0</v>
      </c>
    </row>
    <row r="20" spans="1:7" s="17" customFormat="1" ht="12.75" x14ac:dyDescent="0.25">
      <c r="A20" s="23" t="s">
        <v>30</v>
      </c>
      <c r="B20" s="24">
        <v>0</v>
      </c>
      <c r="C20" s="24">
        <v>0</v>
      </c>
      <c r="D20" s="25"/>
      <c r="E20" s="23" t="s">
        <v>31</v>
      </c>
      <c r="F20" s="24">
        <v>780845455</v>
      </c>
      <c r="G20" s="24">
        <v>81964750</v>
      </c>
    </row>
    <row r="21" spans="1:7" s="17" customFormat="1" ht="12.75" x14ac:dyDescent="0.25">
      <c r="A21" s="23" t="s">
        <v>32</v>
      </c>
      <c r="B21" s="24">
        <v>69067285</v>
      </c>
      <c r="C21" s="24">
        <v>62892252</v>
      </c>
      <c r="D21" s="25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23" t="s">
        <v>34</v>
      </c>
      <c r="B22" s="24">
        <v>3967</v>
      </c>
      <c r="C22" s="24">
        <v>5707</v>
      </c>
      <c r="D22" s="25"/>
      <c r="E22" s="17" t="s">
        <v>35</v>
      </c>
      <c r="F22" s="24">
        <v>0</v>
      </c>
      <c r="G22" s="24">
        <v>0</v>
      </c>
    </row>
    <row r="23" spans="1:7" s="17" customFormat="1" ht="12.75" customHeight="1" x14ac:dyDescent="0.25">
      <c r="A23" s="23" t="s">
        <v>36</v>
      </c>
      <c r="B23" s="24">
        <v>382648</v>
      </c>
      <c r="C23" s="24">
        <v>556746</v>
      </c>
      <c r="D23" s="25"/>
      <c r="E23" s="17" t="s">
        <v>37</v>
      </c>
      <c r="F23" s="24">
        <v>0</v>
      </c>
      <c r="G23" s="24">
        <v>0</v>
      </c>
    </row>
    <row r="24" spans="1:7" s="17" customFormat="1" ht="12.75" x14ac:dyDescent="0.25">
      <c r="A24" s="23" t="s">
        <v>38</v>
      </c>
      <c r="B24" s="24">
        <v>0</v>
      </c>
      <c r="C24" s="24">
        <v>0</v>
      </c>
      <c r="D24" s="25"/>
      <c r="E24" s="23" t="s">
        <v>39</v>
      </c>
      <c r="F24" s="24">
        <v>0</v>
      </c>
      <c r="G24" s="24">
        <v>0</v>
      </c>
    </row>
    <row r="25" spans="1:7" s="17" customFormat="1" ht="12.75" x14ac:dyDescent="0.25">
      <c r="A25" s="23" t="s">
        <v>40</v>
      </c>
      <c r="B25" s="24">
        <v>0</v>
      </c>
      <c r="C25" s="24">
        <v>0</v>
      </c>
      <c r="D25" s="25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23" t="s">
        <v>42</v>
      </c>
      <c r="B26" s="24">
        <v>15235733</v>
      </c>
      <c r="C26" s="24">
        <v>13899755</v>
      </c>
      <c r="D26" s="25"/>
      <c r="E26" s="23" t="s">
        <v>43</v>
      </c>
      <c r="F26" s="24">
        <v>0</v>
      </c>
      <c r="G26" s="24">
        <v>0</v>
      </c>
    </row>
    <row r="27" spans="1:7" s="17" customFormat="1" ht="12.75" x14ac:dyDescent="0.25">
      <c r="A27" s="20" t="s">
        <v>44</v>
      </c>
      <c r="B27" s="21">
        <f>SUM(B28:B32)</f>
        <v>5821508</v>
      </c>
      <c r="C27" s="21">
        <f>SUM(C28:C32)</f>
        <v>6384882</v>
      </c>
      <c r="D27" s="22"/>
      <c r="E27" s="23" t="s">
        <v>45</v>
      </c>
      <c r="F27" s="24">
        <v>0</v>
      </c>
      <c r="G27" s="24">
        <v>0</v>
      </c>
    </row>
    <row r="28" spans="1:7" s="17" customFormat="1" ht="25.5" x14ac:dyDescent="0.25">
      <c r="A28" s="23" t="s">
        <v>46</v>
      </c>
      <c r="B28" s="24">
        <v>30729</v>
      </c>
      <c r="C28" s="24">
        <v>499</v>
      </c>
      <c r="D28" s="25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23" t="s">
        <v>48</v>
      </c>
      <c r="B29" s="24">
        <v>0</v>
      </c>
      <c r="C29" s="24">
        <v>0</v>
      </c>
      <c r="D29" s="25"/>
      <c r="E29" s="20" t="s">
        <v>49</v>
      </c>
      <c r="F29" s="21">
        <f>SUM(F30:F32)</f>
        <v>7616</v>
      </c>
      <c r="G29" s="21">
        <f>SUM(G30:G32)</f>
        <v>7616</v>
      </c>
    </row>
    <row r="30" spans="1:7" s="17" customFormat="1" ht="25.5" x14ac:dyDescent="0.25">
      <c r="A30" s="23" t="s">
        <v>50</v>
      </c>
      <c r="B30" s="24">
        <v>0</v>
      </c>
      <c r="C30" s="24">
        <v>0</v>
      </c>
      <c r="D30" s="25"/>
      <c r="E30" s="17" t="s">
        <v>51</v>
      </c>
      <c r="F30" s="24">
        <v>0</v>
      </c>
      <c r="G30" s="24">
        <v>0</v>
      </c>
    </row>
    <row r="31" spans="1:7" s="17" customFormat="1" ht="12.75" x14ac:dyDescent="0.25">
      <c r="A31" s="23" t="s">
        <v>52</v>
      </c>
      <c r="B31" s="24">
        <v>5790779</v>
      </c>
      <c r="C31" s="24">
        <v>6384383</v>
      </c>
      <c r="D31" s="22"/>
      <c r="E31" s="17" t="s">
        <v>53</v>
      </c>
      <c r="F31" s="24">
        <v>0</v>
      </c>
      <c r="G31" s="24">
        <v>0</v>
      </c>
    </row>
    <row r="32" spans="1:7" s="17" customFormat="1" ht="12.75" x14ac:dyDescent="0.25">
      <c r="A32" s="23" t="s">
        <v>54</v>
      </c>
      <c r="B32" s="24">
        <v>0</v>
      </c>
      <c r="C32" s="24">
        <v>0</v>
      </c>
      <c r="D32" s="25"/>
      <c r="E32" s="17" t="s">
        <v>55</v>
      </c>
      <c r="F32" s="24">
        <v>7616</v>
      </c>
      <c r="G32" s="24">
        <v>7616</v>
      </c>
    </row>
    <row r="33" spans="1:7" s="17" customFormat="1" ht="25.5" x14ac:dyDescent="0.25">
      <c r="A33" s="20" t="s">
        <v>56</v>
      </c>
      <c r="B33" s="21">
        <f>SUM(B34:B38)</f>
        <v>1153429</v>
      </c>
      <c r="C33" s="21">
        <f>SUM(C34:C38)</f>
        <v>1153429</v>
      </c>
      <c r="D33" s="25"/>
      <c r="E33" s="20" t="s">
        <v>57</v>
      </c>
      <c r="F33" s="21">
        <f>SUM(F34:F39)</f>
        <v>171641</v>
      </c>
      <c r="G33" s="21">
        <f>SUM(G34:G39)</f>
        <v>171641</v>
      </c>
    </row>
    <row r="34" spans="1:7" s="17" customFormat="1" ht="12.75" x14ac:dyDescent="0.25">
      <c r="A34" s="23" t="s">
        <v>58</v>
      </c>
      <c r="B34" s="24">
        <v>0</v>
      </c>
      <c r="C34" s="24">
        <v>0</v>
      </c>
      <c r="D34" s="25"/>
      <c r="E34" s="23" t="s">
        <v>59</v>
      </c>
      <c r="F34" s="24">
        <v>0</v>
      </c>
      <c r="G34" s="24">
        <v>0</v>
      </c>
    </row>
    <row r="35" spans="1:7" s="17" customFormat="1" ht="12.75" x14ac:dyDescent="0.25">
      <c r="A35" s="23" t="s">
        <v>60</v>
      </c>
      <c r="B35" s="24">
        <v>0</v>
      </c>
      <c r="C35" s="24">
        <v>0</v>
      </c>
      <c r="D35" s="25"/>
      <c r="E35" s="23" t="s">
        <v>61</v>
      </c>
      <c r="F35" s="24">
        <v>0</v>
      </c>
      <c r="G35" s="24">
        <v>0</v>
      </c>
    </row>
    <row r="36" spans="1:7" s="17" customFormat="1" ht="12.75" x14ac:dyDescent="0.25">
      <c r="A36" s="23" t="s">
        <v>62</v>
      </c>
      <c r="B36" s="24">
        <v>1153429</v>
      </c>
      <c r="C36" s="24">
        <v>1153429</v>
      </c>
      <c r="D36" s="22"/>
      <c r="E36" s="23" t="s">
        <v>63</v>
      </c>
      <c r="F36" s="24">
        <v>0</v>
      </c>
      <c r="G36" s="24">
        <v>0</v>
      </c>
    </row>
    <row r="37" spans="1:7" s="17" customFormat="1" ht="12.75" customHeight="1" x14ac:dyDescent="0.25">
      <c r="A37" s="23" t="s">
        <v>64</v>
      </c>
      <c r="B37" s="24">
        <v>0</v>
      </c>
      <c r="C37" s="24">
        <v>0</v>
      </c>
      <c r="D37" s="22"/>
      <c r="E37" s="23" t="s">
        <v>65</v>
      </c>
      <c r="F37" s="24">
        <v>0</v>
      </c>
      <c r="G37" s="24">
        <v>0</v>
      </c>
    </row>
    <row r="38" spans="1:7" s="17" customFormat="1" ht="12.75" customHeight="1" x14ac:dyDescent="0.25">
      <c r="A38" s="23" t="s">
        <v>66</v>
      </c>
      <c r="B38" s="24">
        <v>0</v>
      </c>
      <c r="C38" s="24">
        <v>0</v>
      </c>
      <c r="D38" s="25"/>
      <c r="E38" s="23" t="s">
        <v>67</v>
      </c>
      <c r="F38" s="24">
        <v>0</v>
      </c>
      <c r="G38" s="24">
        <v>0</v>
      </c>
    </row>
    <row r="39" spans="1:7" s="17" customFormat="1" ht="12.75" x14ac:dyDescent="0.25">
      <c r="A39" s="20" t="s">
        <v>68</v>
      </c>
      <c r="B39" s="21">
        <v>7813807</v>
      </c>
      <c r="C39" s="21">
        <v>6219646</v>
      </c>
      <c r="D39" s="22"/>
      <c r="E39" s="23" t="s">
        <v>69</v>
      </c>
      <c r="F39" s="24">
        <v>171641</v>
      </c>
      <c r="G39" s="24">
        <v>171641</v>
      </c>
    </row>
    <row r="40" spans="1:7" s="17" customFormat="1" ht="12.75" x14ac:dyDescent="0.25">
      <c r="A40" s="20" t="s">
        <v>70</v>
      </c>
      <c r="B40" s="21">
        <f>SUM(B41:B42)</f>
        <v>-4042937</v>
      </c>
      <c r="C40" s="21">
        <f>SUM(C41:C42)</f>
        <v>-4042937</v>
      </c>
      <c r="D40" s="25"/>
      <c r="E40" s="20" t="s">
        <v>71</v>
      </c>
      <c r="F40" s="21">
        <f>SUM(F41:F43)</f>
        <v>0</v>
      </c>
      <c r="G40" s="21">
        <f>SUM(G41:G43)</f>
        <v>0</v>
      </c>
    </row>
    <row r="41" spans="1:7" s="17" customFormat="1" ht="25.5" x14ac:dyDescent="0.25">
      <c r="A41" s="23" t="s">
        <v>72</v>
      </c>
      <c r="B41" s="24">
        <v>-4042937</v>
      </c>
      <c r="C41" s="24">
        <v>-4042937</v>
      </c>
      <c r="D41" s="22"/>
      <c r="E41" s="23" t="s">
        <v>73</v>
      </c>
      <c r="F41" s="24">
        <v>0</v>
      </c>
      <c r="G41" s="24">
        <v>0</v>
      </c>
    </row>
    <row r="42" spans="1:7" s="17" customFormat="1" ht="12.75" x14ac:dyDescent="0.25">
      <c r="A42" s="17" t="s">
        <v>74</v>
      </c>
      <c r="B42" s="24">
        <v>0</v>
      </c>
      <c r="C42" s="24">
        <v>0</v>
      </c>
      <c r="D42" s="25"/>
      <c r="E42" s="23" t="s">
        <v>75</v>
      </c>
      <c r="F42" s="24">
        <v>0</v>
      </c>
      <c r="G42" s="24">
        <v>0</v>
      </c>
    </row>
    <row r="43" spans="1:7" s="17" customFormat="1" ht="12.75" x14ac:dyDescent="0.25">
      <c r="A43" s="20" t="s">
        <v>76</v>
      </c>
      <c r="B43" s="21">
        <f>SUM(B44:B47)</f>
        <v>624713</v>
      </c>
      <c r="C43" s="21">
        <f>SUM(C44:C47)</f>
        <v>624713</v>
      </c>
      <c r="D43" s="22"/>
      <c r="E43" s="17" t="s">
        <v>77</v>
      </c>
      <c r="F43" s="24">
        <v>0</v>
      </c>
      <c r="G43" s="24">
        <v>0</v>
      </c>
    </row>
    <row r="44" spans="1:7" s="17" customFormat="1" ht="12.75" x14ac:dyDescent="0.25">
      <c r="A44" s="23" t="s">
        <v>78</v>
      </c>
      <c r="B44" s="24">
        <v>624713</v>
      </c>
      <c r="C44" s="24">
        <v>624713</v>
      </c>
      <c r="D44" s="23"/>
      <c r="E44" s="20" t="s">
        <v>79</v>
      </c>
      <c r="F44" s="21">
        <f>SUM(F45:F47)</f>
        <v>0</v>
      </c>
      <c r="G44" s="21">
        <f>SUM(G45:G47)</f>
        <v>0</v>
      </c>
    </row>
    <row r="45" spans="1:7" s="17" customFormat="1" ht="12.75" x14ac:dyDescent="0.25">
      <c r="A45" s="23" t="s">
        <v>80</v>
      </c>
      <c r="B45" s="24">
        <v>0</v>
      </c>
      <c r="C45" s="24">
        <v>0</v>
      </c>
      <c r="D45" s="22"/>
      <c r="E45" s="23" t="s">
        <v>81</v>
      </c>
      <c r="F45" s="24">
        <v>0</v>
      </c>
      <c r="G45" s="24">
        <v>0</v>
      </c>
    </row>
    <row r="46" spans="1:7" s="17" customFormat="1" ht="25.5" x14ac:dyDescent="0.25">
      <c r="A46" s="23" t="s">
        <v>82</v>
      </c>
      <c r="B46" s="24">
        <v>0</v>
      </c>
      <c r="C46" s="24">
        <v>0</v>
      </c>
      <c r="D46" s="22"/>
      <c r="E46" s="23" t="s">
        <v>83</v>
      </c>
      <c r="F46" s="24">
        <v>0</v>
      </c>
      <c r="G46" s="24">
        <v>0</v>
      </c>
    </row>
    <row r="47" spans="1:7" s="17" customFormat="1" ht="12.75" x14ac:dyDescent="0.25">
      <c r="A47" s="23" t="s">
        <v>84</v>
      </c>
      <c r="B47" s="24">
        <v>0</v>
      </c>
      <c r="C47" s="24">
        <v>0</v>
      </c>
      <c r="D47" s="22"/>
      <c r="E47" s="23" t="s">
        <v>85</v>
      </c>
      <c r="F47" s="24">
        <v>0</v>
      </c>
      <c r="G47" s="24">
        <v>0</v>
      </c>
    </row>
    <row r="48" spans="1:7" s="17" customFormat="1" ht="12.75" x14ac:dyDescent="0.25">
      <c r="A48" s="20"/>
      <c r="B48" s="26"/>
      <c r="C48" s="26"/>
      <c r="D48" s="22"/>
      <c r="F48" s="27"/>
      <c r="G48" s="27"/>
    </row>
    <row r="49" spans="1:7" s="17" customFormat="1" ht="12.75" x14ac:dyDescent="0.25">
      <c r="A49" s="20" t="s">
        <v>86</v>
      </c>
      <c r="B49" s="21">
        <f>SUM(B11+B19+B27+B33+B39+B40+B43)</f>
        <v>440286420</v>
      </c>
      <c r="C49" s="21">
        <f>SUM(C11+C19+C27+C33+C39+C40+C43)</f>
        <v>291544169</v>
      </c>
      <c r="D49" s="25"/>
      <c r="E49" s="20" t="s">
        <v>87</v>
      </c>
      <c r="F49" s="21">
        <f>SUM(F44+F40+F33+F29+F28+F25+F21+F11)</f>
        <v>852182565</v>
      </c>
      <c r="G49" s="21">
        <f>SUM(G44+G40+G33+G29+G28+G25+G21+G11)</f>
        <v>119630775</v>
      </c>
    </row>
    <row r="50" spans="1:7" s="17" customFormat="1" ht="13.5" thickBot="1" x14ac:dyDescent="0.3">
      <c r="A50" s="20"/>
      <c r="B50" s="28"/>
      <c r="C50" s="28"/>
      <c r="D50" s="25"/>
      <c r="E50" s="20"/>
      <c r="F50" s="28"/>
      <c r="G50" s="28"/>
    </row>
    <row r="51" spans="1:7" s="17" customFormat="1" ht="13.5" thickTop="1" x14ac:dyDescent="0.25">
      <c r="A51" s="18" t="s">
        <v>88</v>
      </c>
      <c r="B51" s="19"/>
      <c r="C51" s="19"/>
      <c r="D51" s="29"/>
      <c r="E51" s="18" t="s">
        <v>89</v>
      </c>
      <c r="F51" s="19"/>
      <c r="G51" s="19"/>
    </row>
    <row r="52" spans="1:7" s="17" customFormat="1" ht="5.0999999999999996" customHeight="1" x14ac:dyDescent="0.25">
      <c r="B52" s="26"/>
      <c r="C52" s="26"/>
      <c r="D52" s="25"/>
      <c r="E52" s="23"/>
      <c r="F52" s="26"/>
      <c r="G52" s="26"/>
    </row>
    <row r="53" spans="1:7" s="17" customFormat="1" ht="12.75" x14ac:dyDescent="0.25">
      <c r="A53" s="20" t="s">
        <v>90</v>
      </c>
      <c r="B53" s="21">
        <v>0</v>
      </c>
      <c r="C53" s="21">
        <v>0</v>
      </c>
      <c r="D53" s="25"/>
      <c r="E53" s="20" t="s">
        <v>91</v>
      </c>
      <c r="F53" s="21">
        <v>6712768</v>
      </c>
      <c r="G53" s="21">
        <v>30148850</v>
      </c>
    </row>
    <row r="54" spans="1:7" s="17" customFormat="1" ht="5.0999999999999996" customHeight="1" x14ac:dyDescent="0.25">
      <c r="A54" s="20"/>
      <c r="B54" s="21"/>
      <c r="C54" s="21"/>
      <c r="D54" s="25"/>
      <c r="E54" s="20"/>
      <c r="F54" s="21"/>
      <c r="G54" s="21"/>
    </row>
    <row r="55" spans="1:7" s="17" customFormat="1" ht="12.75" x14ac:dyDescent="0.25">
      <c r="A55" s="20" t="s">
        <v>92</v>
      </c>
      <c r="B55" s="21">
        <v>34419845</v>
      </c>
      <c r="C55" s="21">
        <v>77523526</v>
      </c>
      <c r="D55" s="25"/>
      <c r="E55" s="20" t="s">
        <v>93</v>
      </c>
      <c r="F55" s="21">
        <v>125705610</v>
      </c>
      <c r="G55" s="21">
        <v>125705610</v>
      </c>
    </row>
    <row r="56" spans="1:7" s="17" customFormat="1" ht="5.0999999999999996" customHeight="1" x14ac:dyDescent="0.25">
      <c r="A56" s="20"/>
      <c r="B56" s="21"/>
      <c r="C56" s="21"/>
      <c r="D56" s="22"/>
      <c r="E56" s="30"/>
      <c r="F56" s="21"/>
      <c r="G56" s="21"/>
    </row>
    <row r="57" spans="1:7" s="17" customFormat="1" ht="12.75" x14ac:dyDescent="0.25">
      <c r="A57" s="20" t="s">
        <v>94</v>
      </c>
      <c r="B57" s="21">
        <v>2575567181</v>
      </c>
      <c r="C57" s="21">
        <v>2524746752</v>
      </c>
      <c r="D57" s="25"/>
      <c r="E57" s="20" t="s">
        <v>95</v>
      </c>
      <c r="F57" s="21">
        <v>369048</v>
      </c>
      <c r="G57" s="21">
        <v>2174451</v>
      </c>
    </row>
    <row r="58" spans="1:7" s="17" customFormat="1" ht="5.0999999999999996" customHeight="1" x14ac:dyDescent="0.25">
      <c r="A58" s="20"/>
      <c r="B58" s="21"/>
      <c r="C58" s="21"/>
      <c r="D58" s="25"/>
      <c r="E58" s="20"/>
      <c r="F58" s="21"/>
      <c r="G58" s="21"/>
    </row>
    <row r="59" spans="1:7" s="17" customFormat="1" ht="12.75" x14ac:dyDescent="0.25">
      <c r="A59" s="20" t="s">
        <v>96</v>
      </c>
      <c r="B59" s="21">
        <v>290651704</v>
      </c>
      <c r="C59" s="21">
        <v>286454144</v>
      </c>
      <c r="D59" s="25"/>
      <c r="E59" s="20" t="s">
        <v>97</v>
      </c>
      <c r="F59" s="21">
        <v>48066668</v>
      </c>
      <c r="G59" s="21">
        <v>38219333</v>
      </c>
    </row>
    <row r="60" spans="1:7" s="17" customFormat="1" ht="5.0999999999999996" customHeight="1" x14ac:dyDescent="0.25">
      <c r="A60" s="20"/>
      <c r="B60" s="21"/>
      <c r="C60" s="21"/>
      <c r="D60" s="25"/>
      <c r="E60" s="20"/>
      <c r="F60" s="21"/>
      <c r="G60" s="21"/>
    </row>
    <row r="61" spans="1:7" s="17" customFormat="1" ht="25.5" x14ac:dyDescent="0.25">
      <c r="A61" s="20" t="s">
        <v>98</v>
      </c>
      <c r="B61" s="21">
        <v>30400</v>
      </c>
      <c r="C61" s="21">
        <v>30400</v>
      </c>
      <c r="D61" s="25"/>
      <c r="E61" s="20" t="s">
        <v>99</v>
      </c>
      <c r="F61" s="21">
        <v>9261804</v>
      </c>
      <c r="G61" s="21">
        <v>8280974</v>
      </c>
    </row>
    <row r="62" spans="1:7" s="17" customFormat="1" ht="5.0999999999999996" customHeight="1" x14ac:dyDescent="0.25">
      <c r="A62" s="30"/>
      <c r="B62" s="21"/>
      <c r="C62" s="21"/>
      <c r="D62" s="25"/>
      <c r="E62" s="20"/>
      <c r="F62" s="21"/>
      <c r="G62" s="21"/>
    </row>
    <row r="63" spans="1:7" s="17" customFormat="1" ht="12.75" x14ac:dyDescent="0.25">
      <c r="A63" s="20" t="s">
        <v>100</v>
      </c>
      <c r="B63" s="21">
        <v>-1054080848</v>
      </c>
      <c r="C63" s="21">
        <v>-930880458</v>
      </c>
      <c r="D63" s="22"/>
      <c r="E63" s="20" t="s">
        <v>101</v>
      </c>
      <c r="F63" s="21">
        <v>0</v>
      </c>
      <c r="G63" s="21">
        <v>0</v>
      </c>
    </row>
    <row r="64" spans="1:7" s="17" customFormat="1" ht="5.0999999999999996" customHeight="1" x14ac:dyDescent="0.25">
      <c r="A64" s="20"/>
      <c r="B64" s="21"/>
      <c r="C64" s="21"/>
      <c r="D64" s="25"/>
      <c r="E64" s="23"/>
      <c r="F64" s="27"/>
      <c r="G64" s="27"/>
    </row>
    <row r="65" spans="1:9" s="17" customFormat="1" ht="12.75" x14ac:dyDescent="0.25">
      <c r="A65" s="20" t="s">
        <v>102</v>
      </c>
      <c r="B65" s="21">
        <v>12560581</v>
      </c>
      <c r="C65" s="21">
        <v>12560581</v>
      </c>
      <c r="D65" s="25"/>
      <c r="E65" s="23"/>
      <c r="F65" s="26"/>
      <c r="G65" s="26"/>
    </row>
    <row r="66" spans="1:9" s="17" customFormat="1" ht="5.0999999999999996" customHeight="1" x14ac:dyDescent="0.25">
      <c r="A66" s="20"/>
      <c r="B66" s="21"/>
      <c r="C66" s="21"/>
      <c r="D66" s="25"/>
      <c r="E66" s="23"/>
      <c r="F66" s="26"/>
      <c r="G66" s="26"/>
    </row>
    <row r="67" spans="1:9" s="17" customFormat="1" ht="12.75" x14ac:dyDescent="0.25">
      <c r="A67" s="30" t="s">
        <v>103</v>
      </c>
      <c r="B67" s="31">
        <v>0</v>
      </c>
      <c r="C67" s="31">
        <v>0</v>
      </c>
      <c r="D67" s="25"/>
      <c r="E67" s="23"/>
      <c r="F67" s="26"/>
      <c r="G67" s="26"/>
    </row>
    <row r="68" spans="1:9" s="17" customFormat="1" ht="5.0999999999999996" customHeight="1" x14ac:dyDescent="0.25">
      <c r="A68" s="23"/>
      <c r="B68" s="21"/>
      <c r="C68" s="21"/>
      <c r="D68" s="25"/>
      <c r="E68" s="23"/>
      <c r="F68" s="26"/>
      <c r="G68" s="26"/>
    </row>
    <row r="69" spans="1:9" s="17" customFormat="1" ht="12.75" x14ac:dyDescent="0.25">
      <c r="A69" s="30" t="s">
        <v>104</v>
      </c>
      <c r="B69" s="21">
        <v>945735</v>
      </c>
      <c r="C69" s="21">
        <v>2392681</v>
      </c>
      <c r="D69" s="25"/>
      <c r="E69" s="20" t="s">
        <v>105</v>
      </c>
      <c r="F69" s="21">
        <f>SUM(F63+F61+F59+F57+F55+F53)</f>
        <v>190115898</v>
      </c>
      <c r="G69" s="21">
        <f>SUM(G63+G61+G59+G57+G55+G53)</f>
        <v>204529218</v>
      </c>
    </row>
    <row r="70" spans="1:9" s="17" customFormat="1" ht="12.75" x14ac:dyDescent="0.25">
      <c r="A70" s="23"/>
      <c r="B70" s="26"/>
      <c r="C70" s="26"/>
      <c r="D70" s="25"/>
      <c r="E70" s="23"/>
      <c r="F70" s="27"/>
      <c r="G70" s="27"/>
    </row>
    <row r="71" spans="1:9" s="17" customFormat="1" ht="12.75" x14ac:dyDescent="0.25">
      <c r="A71" s="30" t="s">
        <v>106</v>
      </c>
      <c r="B71" s="21">
        <f>SUM(B69+B65+B63+B61+B59+B57+B55+B53+B67)</f>
        <v>1860094598</v>
      </c>
      <c r="C71" s="21">
        <f>SUM(C69+C65+C63+C61+C59+C57+C55+C53+C67)</f>
        <v>1972827626</v>
      </c>
      <c r="D71" s="25"/>
      <c r="E71" s="20" t="s">
        <v>107</v>
      </c>
      <c r="F71" s="21">
        <f>SUM(F69+F49)</f>
        <v>1042298463</v>
      </c>
      <c r="G71" s="21">
        <f>SUM(G69+G49)</f>
        <v>324159993</v>
      </c>
      <c r="I71" s="27"/>
    </row>
    <row r="72" spans="1:9" s="17" customFormat="1" ht="12.75" x14ac:dyDescent="0.25">
      <c r="B72" s="27"/>
      <c r="C72" s="27"/>
      <c r="D72" s="25"/>
      <c r="F72" s="27"/>
      <c r="G72" s="27"/>
    </row>
    <row r="73" spans="1:9" s="17" customFormat="1" ht="12.75" x14ac:dyDescent="0.25">
      <c r="A73" s="32"/>
      <c r="B73" s="33"/>
      <c r="C73" s="33"/>
      <c r="D73" s="34"/>
      <c r="E73" s="35" t="s">
        <v>108</v>
      </c>
      <c r="F73" s="36"/>
      <c r="G73" s="36"/>
    </row>
    <row r="74" spans="1:9" s="17" customFormat="1" ht="5.0999999999999996" customHeight="1" x14ac:dyDescent="0.25">
      <c r="A74" s="23"/>
      <c r="B74" s="26"/>
      <c r="C74" s="26"/>
      <c r="D74" s="25"/>
      <c r="E74" s="23"/>
      <c r="F74" s="26"/>
      <c r="G74" s="26"/>
    </row>
    <row r="75" spans="1:9" s="17" customFormat="1" ht="12.75" x14ac:dyDescent="0.25">
      <c r="A75" s="23"/>
      <c r="B75" s="37"/>
      <c r="C75" s="37"/>
      <c r="D75" s="23"/>
      <c r="E75" s="38" t="s">
        <v>109</v>
      </c>
      <c r="F75" s="39">
        <f>SUM(F77+F79+F81)</f>
        <v>1507904136</v>
      </c>
      <c r="G75" s="39">
        <f>SUM(G77+G79+G81)</f>
        <v>2211921136</v>
      </c>
    </row>
    <row r="76" spans="1:9" s="17" customFormat="1" ht="5.0999999999999996" customHeight="1" x14ac:dyDescent="0.25">
      <c r="B76" s="27"/>
      <c r="C76" s="27"/>
      <c r="D76" s="22"/>
      <c r="E76" s="20"/>
      <c r="F76" s="26"/>
      <c r="G76" s="26"/>
    </row>
    <row r="77" spans="1:9" s="17" customFormat="1" ht="12.75" x14ac:dyDescent="0.25">
      <c r="A77" s="23"/>
      <c r="B77" s="26"/>
      <c r="C77" s="26"/>
      <c r="D77" s="25"/>
      <c r="E77" s="20" t="s">
        <v>110</v>
      </c>
      <c r="F77" s="21">
        <v>1500507948</v>
      </c>
      <c r="G77" s="21">
        <v>2204524948</v>
      </c>
    </row>
    <row r="78" spans="1:9" s="17" customFormat="1" ht="5.0999999999999996" customHeight="1" x14ac:dyDescent="0.25">
      <c r="A78" s="23"/>
      <c r="B78" s="27"/>
      <c r="C78" s="27"/>
      <c r="E78" s="20"/>
      <c r="F78" s="21"/>
      <c r="G78" s="21"/>
    </row>
    <row r="79" spans="1:9" s="17" customFormat="1" ht="12.75" x14ac:dyDescent="0.25">
      <c r="A79" s="23"/>
      <c r="B79" s="26"/>
      <c r="C79" s="26"/>
      <c r="D79" s="25"/>
      <c r="E79" s="20" t="s">
        <v>111</v>
      </c>
      <c r="F79" s="21">
        <v>7396188</v>
      </c>
      <c r="G79" s="21">
        <v>7396188</v>
      </c>
    </row>
    <row r="80" spans="1:9" s="17" customFormat="1" ht="5.0999999999999996" customHeight="1" x14ac:dyDescent="0.25">
      <c r="A80" s="23"/>
      <c r="B80" s="27"/>
      <c r="C80" s="27"/>
      <c r="E80" s="30"/>
      <c r="F80" s="21"/>
      <c r="G80" s="21"/>
    </row>
    <row r="81" spans="1:7" s="17" customFormat="1" ht="12.75" x14ac:dyDescent="0.25">
      <c r="B81" s="27"/>
      <c r="C81" s="27"/>
      <c r="D81" s="25"/>
      <c r="E81" s="30" t="s">
        <v>112</v>
      </c>
      <c r="F81" s="21">
        <v>0</v>
      </c>
      <c r="G81" s="21">
        <v>0</v>
      </c>
    </row>
    <row r="82" spans="1:7" s="17" customFormat="1" ht="5.0999999999999996" customHeight="1" x14ac:dyDescent="0.25">
      <c r="A82" s="23"/>
      <c r="B82" s="26"/>
      <c r="C82" s="26"/>
      <c r="D82" s="25"/>
      <c r="F82" s="27"/>
      <c r="G82" s="27"/>
    </row>
    <row r="83" spans="1:7" s="17" customFormat="1" ht="12.75" x14ac:dyDescent="0.25">
      <c r="A83" s="23"/>
      <c r="B83" s="26"/>
      <c r="C83" s="26"/>
      <c r="D83" s="22"/>
      <c r="E83" s="38" t="s">
        <v>113</v>
      </c>
      <c r="F83" s="39">
        <f>SUM(F85+F87+F89+F91+F93)</f>
        <v>-249821581</v>
      </c>
      <c r="G83" s="39">
        <f>SUM(G85+G87+G89+G91+G93)</f>
        <v>-271709334</v>
      </c>
    </row>
    <row r="84" spans="1:7" s="17" customFormat="1" ht="5.0999999999999996" customHeight="1" x14ac:dyDescent="0.25">
      <c r="A84" s="23"/>
      <c r="B84" s="26"/>
      <c r="C84" s="26"/>
      <c r="D84" s="22"/>
      <c r="F84" s="27"/>
      <c r="G84" s="27"/>
    </row>
    <row r="85" spans="1:7" s="17" customFormat="1" ht="12.75" x14ac:dyDescent="0.25">
      <c r="A85" s="23"/>
      <c r="B85" s="26"/>
      <c r="C85" s="26"/>
      <c r="D85" s="25"/>
      <c r="E85" s="30" t="s">
        <v>114</v>
      </c>
      <c r="F85" s="21">
        <v>21339850</v>
      </c>
      <c r="G85" s="21">
        <v>-85368519</v>
      </c>
    </row>
    <row r="86" spans="1:7" s="17" customFormat="1" ht="5.0999999999999996" customHeight="1" x14ac:dyDescent="0.25">
      <c r="B86" s="27"/>
      <c r="C86" s="27"/>
      <c r="E86" s="30"/>
      <c r="F86" s="21"/>
      <c r="G86" s="21"/>
    </row>
    <row r="87" spans="1:7" s="17" customFormat="1" ht="12.75" x14ac:dyDescent="0.25">
      <c r="B87" s="27"/>
      <c r="C87" s="27"/>
      <c r="E87" s="30" t="s">
        <v>115</v>
      </c>
      <c r="F87" s="21">
        <v>-277213432</v>
      </c>
      <c r="G87" s="21">
        <v>-192392816</v>
      </c>
    </row>
    <row r="88" spans="1:7" s="17" customFormat="1" ht="5.0999999999999996" customHeight="1" x14ac:dyDescent="0.25">
      <c r="B88" s="27"/>
      <c r="C88" s="27"/>
      <c r="E88" s="30"/>
      <c r="F88" s="21"/>
      <c r="G88" s="21"/>
    </row>
    <row r="89" spans="1:7" s="17" customFormat="1" ht="12.75" x14ac:dyDescent="0.25">
      <c r="B89" s="27"/>
      <c r="C89" s="27"/>
      <c r="E89" s="30" t="s">
        <v>116</v>
      </c>
      <c r="F89" s="21">
        <v>0</v>
      </c>
      <c r="G89" s="21">
        <v>0</v>
      </c>
    </row>
    <row r="90" spans="1:7" s="17" customFormat="1" ht="5.0999999999999996" customHeight="1" x14ac:dyDescent="0.25">
      <c r="B90" s="27"/>
      <c r="C90" s="27"/>
      <c r="E90" s="30"/>
      <c r="F90" s="21"/>
      <c r="G90" s="21"/>
    </row>
    <row r="91" spans="1:7" s="17" customFormat="1" ht="12.75" x14ac:dyDescent="0.25">
      <c r="B91" s="27"/>
      <c r="C91" s="27"/>
      <c r="E91" s="30" t="s">
        <v>117</v>
      </c>
      <c r="F91" s="21">
        <v>6052001</v>
      </c>
      <c r="G91" s="21">
        <v>6052001</v>
      </c>
    </row>
    <row r="92" spans="1:7" s="17" customFormat="1" ht="5.0999999999999996" customHeight="1" x14ac:dyDescent="0.25">
      <c r="B92" s="27"/>
      <c r="C92" s="27"/>
      <c r="E92" s="30"/>
      <c r="F92" s="21"/>
      <c r="G92" s="21"/>
    </row>
    <row r="93" spans="1:7" s="17" customFormat="1" ht="12.75" x14ac:dyDescent="0.25">
      <c r="B93" s="27"/>
      <c r="C93" s="27"/>
      <c r="E93" s="30" t="s">
        <v>118</v>
      </c>
      <c r="F93" s="21">
        <v>0</v>
      </c>
      <c r="G93" s="21">
        <v>0</v>
      </c>
    </row>
    <row r="94" spans="1:7" s="17" customFormat="1" ht="5.0999999999999996" customHeight="1" x14ac:dyDescent="0.25">
      <c r="B94" s="27"/>
      <c r="C94" s="27"/>
      <c r="F94" s="27"/>
      <c r="G94" s="27"/>
    </row>
    <row r="95" spans="1:7" s="17" customFormat="1" ht="25.5" x14ac:dyDescent="0.25">
      <c r="B95" s="27"/>
      <c r="C95" s="27"/>
      <c r="E95" s="40" t="s">
        <v>119</v>
      </c>
      <c r="F95" s="39">
        <f>SUM(F97+F99)</f>
        <v>0</v>
      </c>
      <c r="G95" s="39">
        <f>SUM(G97+G99)</f>
        <v>0</v>
      </c>
    </row>
    <row r="96" spans="1:7" s="17" customFormat="1" ht="5.0999999999999996" customHeight="1" x14ac:dyDescent="0.25">
      <c r="B96" s="27"/>
      <c r="C96" s="27"/>
      <c r="F96" s="27"/>
      <c r="G96" s="27"/>
    </row>
    <row r="97" spans="1:8" s="17" customFormat="1" ht="12.75" x14ac:dyDescent="0.25">
      <c r="B97" s="27"/>
      <c r="C97" s="27"/>
      <c r="E97" s="3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7"/>
      <c r="C98" s="27"/>
      <c r="E98" s="30"/>
      <c r="F98" s="21"/>
      <c r="G98" s="21"/>
    </row>
    <row r="99" spans="1:8" s="17" customFormat="1" ht="12.75" x14ac:dyDescent="0.25">
      <c r="B99" s="27"/>
      <c r="C99" s="27"/>
      <c r="E99" s="30" t="s">
        <v>121</v>
      </c>
      <c r="F99" s="21">
        <v>0</v>
      </c>
      <c r="G99" s="21">
        <v>0</v>
      </c>
    </row>
    <row r="100" spans="1:8" s="17" customFormat="1" ht="12.75" x14ac:dyDescent="0.25">
      <c r="B100" s="27"/>
      <c r="C100" s="27"/>
      <c r="F100" s="27"/>
      <c r="G100" s="27"/>
    </row>
    <row r="101" spans="1:8" s="17" customFormat="1" ht="12.75" x14ac:dyDescent="0.25">
      <c r="B101" s="27"/>
      <c r="C101" s="27"/>
      <c r="E101" s="30" t="s">
        <v>122</v>
      </c>
      <c r="F101" s="21">
        <f>SUM(F75+F83+F95)</f>
        <v>1258082555</v>
      </c>
      <c r="G101" s="21">
        <f>SUM(G75+G83+G95)</f>
        <v>1940211802</v>
      </c>
    </row>
    <row r="102" spans="1:8" s="17" customFormat="1" ht="12.75" x14ac:dyDescent="0.25">
      <c r="B102" s="27"/>
      <c r="C102" s="27"/>
      <c r="E102" s="30"/>
      <c r="F102" s="31"/>
      <c r="G102" s="31"/>
    </row>
    <row r="103" spans="1:8" s="17" customFormat="1" ht="12.75" x14ac:dyDescent="0.25">
      <c r="A103" s="41" t="s">
        <v>123</v>
      </c>
      <c r="B103" s="42">
        <f>SUM(B71+B49)</f>
        <v>2300381018</v>
      </c>
      <c r="C103" s="42">
        <f>SUM(C71+C49)</f>
        <v>2264371795</v>
      </c>
      <c r="D103" s="43"/>
      <c r="E103" s="41" t="s">
        <v>124</v>
      </c>
      <c r="F103" s="42">
        <f>SUM(F101+F71)</f>
        <v>2300381018</v>
      </c>
      <c r="G103" s="42">
        <f>SUM(G101+G71)</f>
        <v>2264371795</v>
      </c>
    </row>
    <row r="104" spans="1:8" s="3" customFormat="1" ht="15" customHeight="1" x14ac:dyDescent="0.2">
      <c r="A104" s="44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x14ac:dyDescent="0.25">
      <c r="A107" s="45"/>
      <c r="B107" s="45"/>
      <c r="C107" s="45"/>
      <c r="E107" s="45"/>
      <c r="F107" s="45"/>
      <c r="G107" s="45"/>
      <c r="H107" s="3"/>
    </row>
    <row r="108" spans="1:8" x14ac:dyDescent="0.25">
      <c r="H108" s="3"/>
    </row>
    <row r="109" spans="1:8" x14ac:dyDescent="0.25">
      <c r="H109" s="3"/>
    </row>
    <row r="110" spans="1:8" x14ac:dyDescent="0.25">
      <c r="H110" s="3"/>
    </row>
    <row r="111" spans="1:8" ht="16.5" x14ac:dyDescent="0.25">
      <c r="A111" s="46"/>
      <c r="B111" s="46"/>
      <c r="C111" s="46"/>
      <c r="D111" s="46"/>
      <c r="E111" s="46"/>
      <c r="F111" s="46"/>
      <c r="G111" s="46"/>
      <c r="H111" s="3"/>
    </row>
    <row r="112" spans="1:8" x14ac:dyDescent="0.25">
      <c r="H112" s="3"/>
    </row>
    <row r="113" spans="8:8" x14ac:dyDescent="0.25">
      <c r="H113" s="3"/>
    </row>
    <row r="114" spans="8:8" x14ac:dyDescent="0.25">
      <c r="H114" s="3"/>
    </row>
    <row r="115" spans="8:8" x14ac:dyDescent="0.25">
      <c r="H115" s="3"/>
    </row>
    <row r="116" spans="8:8" x14ac:dyDescent="0.25">
      <c r="H116" s="3"/>
    </row>
    <row r="117" spans="8:8" x14ac:dyDescent="0.25">
      <c r="H117" s="3"/>
    </row>
  </sheetData>
  <mergeCells count="8">
    <mergeCell ref="A111:G111"/>
    <mergeCell ref="A2:G2"/>
    <mergeCell ref="A3:G3"/>
    <mergeCell ref="A4:G4"/>
    <mergeCell ref="A5:G5"/>
    <mergeCell ref="A6:G6"/>
    <mergeCell ref="A107:C107"/>
    <mergeCell ref="E107:G10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2023-03-15T22:12:02Z</dcterms:created>
  <dcterms:modified xsi:type="dcterms:W3CDTF">2023-03-15T22:12:02Z</dcterms:modified>
</cp:coreProperties>
</file>