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9F6542F6-8061-47F6-B13A-80E4AC67AF52}" xr6:coauthVersionLast="47" xr6:coauthVersionMax="47" xr10:uidLastSave="{00000000-0000-0000-0000-000000000000}"/>
  <bookViews>
    <workbookView xWindow="-120" yWindow="-120" windowWidth="20730" windowHeight="11160" xr2:uid="{F980E38E-770E-4452-AC71-63D557B79E00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H47" i="1" s="1"/>
  <c r="H45" i="1"/>
  <c r="E45" i="1"/>
  <c r="E44" i="1"/>
  <c r="E43" i="1" s="1"/>
  <c r="H43" i="1" s="1"/>
  <c r="G43" i="1"/>
  <c r="F43" i="1"/>
  <c r="D43" i="1"/>
  <c r="C43" i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E33" i="1"/>
  <c r="E32" i="1" s="1"/>
  <c r="H32" i="1" s="1"/>
  <c r="G32" i="1"/>
  <c r="F32" i="1"/>
  <c r="D32" i="1"/>
  <c r="C32" i="1"/>
  <c r="E29" i="1"/>
  <c r="H29" i="1" s="1"/>
  <c r="D28" i="1"/>
  <c r="E28" i="1" s="1"/>
  <c r="H28" i="1" s="1"/>
  <c r="H27" i="1"/>
  <c r="E27" i="1"/>
  <c r="E26" i="1"/>
  <c r="H26" i="1" s="1"/>
  <c r="E25" i="1"/>
  <c r="H25" i="1" s="1"/>
  <c r="H24" i="1"/>
  <c r="E24" i="1"/>
  <c r="G23" i="1"/>
  <c r="G11" i="1" s="1"/>
  <c r="F23" i="1"/>
  <c r="D23" i="1"/>
  <c r="D11" i="1" s="1"/>
  <c r="C23" i="1"/>
  <c r="E21" i="1"/>
  <c r="H21" i="1" s="1"/>
  <c r="E20" i="1"/>
  <c r="H20" i="1" s="1"/>
  <c r="H18" i="1"/>
  <c r="E18" i="1"/>
  <c r="E17" i="1"/>
  <c r="H17" i="1" s="1"/>
  <c r="E16" i="1"/>
  <c r="H16" i="1" s="1"/>
  <c r="H15" i="1"/>
  <c r="E15" i="1"/>
  <c r="E14" i="1"/>
  <c r="E13" i="1" s="1"/>
  <c r="G13" i="1"/>
  <c r="F13" i="1"/>
  <c r="D13" i="1"/>
  <c r="C13" i="1"/>
  <c r="F11" i="1"/>
  <c r="C11" i="1"/>
  <c r="H13" i="1" l="1"/>
  <c r="H23" i="1"/>
  <c r="E23" i="1"/>
  <c r="E11" i="1" s="1"/>
  <c r="H11" i="1" s="1"/>
  <c r="H33" i="1"/>
  <c r="H44" i="1"/>
  <c r="H1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<sst xmlns="http://schemas.openxmlformats.org/spreadsheetml/2006/main" count="50" uniqueCount="50">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</sst>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2" fillId="0" borderId="0" xfId="1"/>
    <xf numFmtId="164" fontId="4" fillId="2" borderId="0" xfId="1" applyNumberFormat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0" borderId="0" xfId="1" applyNumberFormat="1" applyFont="1" applyAlignment="1" applyProtection="1">
      <alignment horizontal="center" vertical="top"/>
      <protection locked="0"/>
    </xf>
    <xf numFmtId="166" fontId="9" fillId="0" borderId="0" xfId="2" applyNumberFormat="1" applyFont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4" borderId="0" xfId="1" applyFont="1" applyFill="1" applyAlignment="1">
      <alignment horizontal="justify" vertical="center" wrapText="1"/>
    </xf>
    <xf numFmtId="166" fontId="9" fillId="4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4" borderId="0" xfId="1" applyFont="1" applyFill="1" applyAlignment="1">
      <alignment horizontal="justify" vertical="top" wrapText="1"/>
    </xf>
    <xf numFmtId="166" fontId="9" fillId="4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1725F445-046E-404D-8BEB-0A832E3AD930}"/>
    <cellStyle name="Normal 13 2 3" xfId="3" xr:uid="{4441EE9B-52D0-4F4E-B2D1-63CCFD3AAD88}"/>
    <cellStyle name="Normal 3_1. Ingreso Público" xfId="1" xr:uid="{7644DAE0-9BEE-4E98-A9AA-167108257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01D0-E9FC-4D9E-A149-9C051FDD2BE5}">
  <dimension ref="A1:H65"/>
  <sheetViews>
    <sheetView showGridLines="0" tabSelected="1" topLeftCell="A37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76846271280</v>
      </c>
      <c r="D11" s="20">
        <f t="shared" ref="D11:G11" si="0">SUM(D13,D23,D32,D43)</f>
        <v>1106412749</v>
      </c>
      <c r="E11" s="20">
        <f>SUM(E13,E23,E32,E43)</f>
        <v>77952684029</v>
      </c>
      <c r="F11" s="20">
        <f t="shared" si="0"/>
        <v>51098361899</v>
      </c>
      <c r="G11" s="20">
        <f t="shared" si="0"/>
        <v>50000825711</v>
      </c>
      <c r="H11" s="20">
        <f>E11-F11</f>
        <v>26854322130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>SUM(C14:C21)</f>
        <v>7589629797</v>
      </c>
      <c r="D13" s="25">
        <f>SUM(D14:D21)</f>
        <v>3172248380</v>
      </c>
      <c r="E13" s="25">
        <f t="shared" ref="E13:G13" si="1">SUM(E14:E21)</f>
        <v>10761878177</v>
      </c>
      <c r="F13" s="25">
        <f t="shared" si="1"/>
        <v>3554197507</v>
      </c>
      <c r="G13" s="25">
        <f t="shared" si="1"/>
        <v>3403865009</v>
      </c>
      <c r="H13" s="25">
        <f>E13-F13</f>
        <v>7207680670</v>
      </c>
    </row>
    <row r="14" spans="1:8" s="21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>C14+D14</f>
        <v>0</v>
      </c>
      <c r="F14" s="28">
        <v>0</v>
      </c>
      <c r="G14" s="28">
        <v>0</v>
      </c>
      <c r="H14" s="28">
        <f t="shared" ref="H14:H21" si="2">E14-F14</f>
        <v>0</v>
      </c>
    </row>
    <row r="15" spans="1:8" s="21" customFormat="1" ht="13.5" customHeight="1" x14ac:dyDescent="0.25">
      <c r="A15" s="26"/>
      <c r="B15" s="27" t="s">
        <v>19</v>
      </c>
      <c r="C15" s="28">
        <v>157376873</v>
      </c>
      <c r="D15" s="28">
        <v>190005234</v>
      </c>
      <c r="E15" s="28">
        <f t="shared" ref="E15:E21" si="3">C15+D15</f>
        <v>347382107</v>
      </c>
      <c r="F15" s="28">
        <v>226815927</v>
      </c>
      <c r="G15" s="28">
        <v>226698297</v>
      </c>
      <c r="H15" s="28">
        <f t="shared" si="2"/>
        <v>120566180</v>
      </c>
    </row>
    <row r="16" spans="1:8" s="21" customFormat="1" ht="13.5" customHeight="1" x14ac:dyDescent="0.25">
      <c r="A16" s="29"/>
      <c r="B16" s="27" t="s">
        <v>20</v>
      </c>
      <c r="C16" s="28">
        <v>495837157</v>
      </c>
      <c r="D16" s="28">
        <v>41864658</v>
      </c>
      <c r="E16" s="28">
        <f t="shared" si="3"/>
        <v>537701815</v>
      </c>
      <c r="F16" s="28">
        <v>336181889</v>
      </c>
      <c r="G16" s="28">
        <v>333569148</v>
      </c>
      <c r="H16" s="28">
        <f t="shared" si="2"/>
        <v>201519926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3803517895</v>
      </c>
      <c r="D18" s="28">
        <v>2734990095</v>
      </c>
      <c r="E18" s="28">
        <f t="shared" si="3"/>
        <v>6538507990</v>
      </c>
      <c r="F18" s="28">
        <v>996972074</v>
      </c>
      <c r="G18" s="28">
        <v>874032722</v>
      </c>
      <c r="H18" s="28">
        <f t="shared" si="2"/>
        <v>5541535916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8" s="21" customFormat="1" ht="13.5" customHeight="1" x14ac:dyDescent="0.25">
      <c r="A20" s="26"/>
      <c r="B20" s="27" t="s">
        <v>24</v>
      </c>
      <c r="C20" s="28">
        <v>2804219537</v>
      </c>
      <c r="D20" s="28">
        <v>230834523</v>
      </c>
      <c r="E20" s="28">
        <f t="shared" si="3"/>
        <v>3035054060</v>
      </c>
      <c r="F20" s="28">
        <v>1866236974</v>
      </c>
      <c r="G20" s="28">
        <v>1863704730</v>
      </c>
      <c r="H20" s="28">
        <f t="shared" si="2"/>
        <v>1168817086</v>
      </c>
    </row>
    <row r="21" spans="1:8" s="21" customFormat="1" ht="13.5" customHeight="1" x14ac:dyDescent="0.25">
      <c r="A21" s="26"/>
      <c r="B21" s="27" t="s">
        <v>25</v>
      </c>
      <c r="C21" s="28">
        <v>328678335</v>
      </c>
      <c r="D21" s="28">
        <v>-25446130</v>
      </c>
      <c r="E21" s="28">
        <f t="shared" si="3"/>
        <v>303232205</v>
      </c>
      <c r="F21" s="28">
        <v>127990643</v>
      </c>
      <c r="G21" s="28">
        <v>105860112</v>
      </c>
      <c r="H21" s="28">
        <f t="shared" si="2"/>
        <v>175241562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38102179963</v>
      </c>
      <c r="D23" s="25">
        <f t="shared" ref="D23:H23" si="4">SUM(D24:D30)</f>
        <v>-868161019</v>
      </c>
      <c r="E23" s="25">
        <f t="shared" si="4"/>
        <v>37234018944</v>
      </c>
      <c r="F23" s="25">
        <f t="shared" si="4"/>
        <v>22580877769</v>
      </c>
      <c r="G23" s="25">
        <f t="shared" si="4"/>
        <v>21717717195</v>
      </c>
      <c r="H23" s="25">
        <f t="shared" si="4"/>
        <v>14653141175</v>
      </c>
    </row>
    <row r="24" spans="1:8" s="21" customFormat="1" ht="13.5" customHeight="1" x14ac:dyDescent="0.25">
      <c r="A24" s="32"/>
      <c r="B24" s="27" t="s">
        <v>27</v>
      </c>
      <c r="C24" s="28">
        <v>193063768</v>
      </c>
      <c r="D24" s="28">
        <v>20323594</v>
      </c>
      <c r="E24" s="28">
        <f t="shared" ref="E24:E29" si="5">C24+D24</f>
        <v>213387362</v>
      </c>
      <c r="F24" s="28">
        <v>137736012</v>
      </c>
      <c r="G24" s="28">
        <v>136930574</v>
      </c>
      <c r="H24" s="28">
        <f t="shared" ref="H24:H29" si="6">E24-F24</f>
        <v>75651350</v>
      </c>
    </row>
    <row r="25" spans="1:8" s="21" customFormat="1" ht="13.5" customHeight="1" x14ac:dyDescent="0.25">
      <c r="A25" s="32"/>
      <c r="B25" s="27" t="s">
        <v>28</v>
      </c>
      <c r="C25" s="28">
        <v>1516132445</v>
      </c>
      <c r="D25" s="28">
        <v>-135926375</v>
      </c>
      <c r="E25" s="28">
        <f t="shared" si="5"/>
        <v>1380206070</v>
      </c>
      <c r="F25" s="28">
        <v>611640106</v>
      </c>
      <c r="G25" s="28">
        <v>588042810</v>
      </c>
      <c r="H25" s="28">
        <f t="shared" si="6"/>
        <v>768565964</v>
      </c>
    </row>
    <row r="26" spans="1:8" s="21" customFormat="1" ht="13.5" customHeight="1" x14ac:dyDescent="0.25">
      <c r="A26" s="32"/>
      <c r="B26" s="27" t="s">
        <v>29</v>
      </c>
      <c r="C26" s="28">
        <v>1348283192</v>
      </c>
      <c r="D26" s="28">
        <v>-1276554683</v>
      </c>
      <c r="E26" s="28">
        <f t="shared" si="5"/>
        <v>71728509</v>
      </c>
      <c r="F26" s="28">
        <v>4181166</v>
      </c>
      <c r="G26" s="28">
        <v>4181166</v>
      </c>
      <c r="H26" s="28">
        <f t="shared" si="6"/>
        <v>67547343</v>
      </c>
    </row>
    <row r="27" spans="1:8" s="21" customFormat="1" ht="13.5" customHeight="1" x14ac:dyDescent="0.25">
      <c r="A27" s="26"/>
      <c r="B27" s="27" t="s">
        <v>30</v>
      </c>
      <c r="C27" s="28">
        <v>426287993</v>
      </c>
      <c r="D27" s="28">
        <v>-9110418</v>
      </c>
      <c r="E27" s="28">
        <f t="shared" si="5"/>
        <v>417177575</v>
      </c>
      <c r="F27" s="28">
        <v>134722092</v>
      </c>
      <c r="G27" s="28">
        <v>90158954</v>
      </c>
      <c r="H27" s="28">
        <f t="shared" si="6"/>
        <v>282455483</v>
      </c>
    </row>
    <row r="28" spans="1:8" s="21" customFormat="1" ht="13.5" customHeight="1" x14ac:dyDescent="0.25">
      <c r="A28" s="26"/>
      <c r="B28" s="27" t="s">
        <v>31</v>
      </c>
      <c r="C28" s="28">
        <v>32584003474</v>
      </c>
      <c r="D28" s="28">
        <f>-262865368+784223543</f>
        <v>521358175</v>
      </c>
      <c r="E28" s="28">
        <f t="shared" si="5"/>
        <v>33105361649</v>
      </c>
      <c r="F28" s="28">
        <v>20119300177</v>
      </c>
      <c r="G28" s="28">
        <v>19327248053</v>
      </c>
      <c r="H28" s="28">
        <f t="shared" si="6"/>
        <v>12986061472</v>
      </c>
    </row>
    <row r="29" spans="1:8" s="21" customFormat="1" ht="13.5" customHeight="1" x14ac:dyDescent="0.25">
      <c r="A29" s="26"/>
      <c r="B29" s="27" t="s">
        <v>32</v>
      </c>
      <c r="C29" s="28">
        <v>2034409091</v>
      </c>
      <c r="D29" s="28">
        <v>11748688</v>
      </c>
      <c r="E29" s="28">
        <f t="shared" si="5"/>
        <v>2046157779</v>
      </c>
      <c r="F29" s="28">
        <v>1573298216</v>
      </c>
      <c r="G29" s="28">
        <v>1571155638</v>
      </c>
      <c r="H29" s="28">
        <f t="shared" si="6"/>
        <v>472859563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2161589541</v>
      </c>
      <c r="D32" s="25">
        <f>SUM(D33:D41)</f>
        <v>-625301665</v>
      </c>
      <c r="E32" s="25">
        <f t="shared" si="7"/>
        <v>1536287876</v>
      </c>
      <c r="F32" s="25">
        <f t="shared" si="7"/>
        <v>757922325</v>
      </c>
      <c r="G32" s="25">
        <f t="shared" si="7"/>
        <v>724801255</v>
      </c>
      <c r="H32" s="25">
        <f>E32-F32</f>
        <v>778365551</v>
      </c>
    </row>
    <row r="33" spans="1:8" s="21" customFormat="1" ht="26.25" customHeight="1" x14ac:dyDescent="0.25">
      <c r="A33" s="26"/>
      <c r="B33" s="27" t="s">
        <v>35</v>
      </c>
      <c r="C33" s="28">
        <v>348968929</v>
      </c>
      <c r="D33" s="28">
        <v>-63017851</v>
      </c>
      <c r="E33" s="28">
        <f t="shared" ref="E33:E41" si="8">C33+D33</f>
        <v>285951078</v>
      </c>
      <c r="F33" s="28">
        <v>134536223</v>
      </c>
      <c r="G33" s="28">
        <v>122117446</v>
      </c>
      <c r="H33" s="28">
        <f t="shared" ref="H33:H41" si="9">E33-F33</f>
        <v>151414855</v>
      </c>
    </row>
    <row r="34" spans="1:8" s="21" customFormat="1" ht="13.5" customHeight="1" x14ac:dyDescent="0.25">
      <c r="A34" s="26"/>
      <c r="B34" s="27" t="s">
        <v>36</v>
      </c>
      <c r="C34" s="28">
        <v>302649655</v>
      </c>
      <c r="D34" s="28">
        <v>41092770</v>
      </c>
      <c r="E34" s="28">
        <f t="shared" si="8"/>
        <v>343742425</v>
      </c>
      <c r="F34" s="28">
        <v>223955030</v>
      </c>
      <c r="G34" s="28">
        <v>212038610</v>
      </c>
      <c r="H34" s="28">
        <f>E34-F34</f>
        <v>119787395</v>
      </c>
    </row>
    <row r="35" spans="1:8" s="21" customFormat="1" ht="13.5" customHeight="1" x14ac:dyDescent="0.25">
      <c r="A35" s="26"/>
      <c r="B35" s="27" t="s">
        <v>37</v>
      </c>
      <c r="C35" s="28">
        <v>151076241</v>
      </c>
      <c r="D35" s="28">
        <v>144239617</v>
      </c>
      <c r="E35" s="28">
        <f t="shared" si="8"/>
        <v>295315858</v>
      </c>
      <c r="F35" s="28">
        <v>172547851</v>
      </c>
      <c r="G35" s="28">
        <v>164464858</v>
      </c>
      <c r="H35" s="28">
        <f t="shared" si="9"/>
        <v>122768007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1221149489</v>
      </c>
      <c r="D37" s="28">
        <v>-762095139</v>
      </c>
      <c r="E37" s="28">
        <f t="shared" si="8"/>
        <v>459054350</v>
      </c>
      <c r="F37" s="28">
        <v>149786308</v>
      </c>
      <c r="G37" s="28">
        <v>149746504</v>
      </c>
      <c r="H37" s="28">
        <f t="shared" si="9"/>
        <v>309268042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137745227</v>
      </c>
      <c r="D39" s="28">
        <v>14478938</v>
      </c>
      <c r="E39" s="28">
        <f t="shared" si="8"/>
        <v>152224165</v>
      </c>
      <c r="F39" s="28">
        <v>77096913</v>
      </c>
      <c r="G39" s="28">
        <v>76433837</v>
      </c>
      <c r="H39" s="28">
        <f t="shared" si="9"/>
        <v>75127252</v>
      </c>
    </row>
    <row r="40" spans="1:8" s="21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28992871979</v>
      </c>
      <c r="D43" s="34">
        <f t="shared" ref="D43:G43" si="10">SUM(D44:D47)</f>
        <v>-572372947</v>
      </c>
      <c r="E43" s="34">
        <f t="shared" si="10"/>
        <v>28420499032</v>
      </c>
      <c r="F43" s="34">
        <f t="shared" si="10"/>
        <v>24205364298</v>
      </c>
      <c r="G43" s="34">
        <f t="shared" si="10"/>
        <v>24154442252</v>
      </c>
      <c r="H43" s="34">
        <f>E43-F43</f>
        <v>4215134734</v>
      </c>
    </row>
    <row r="44" spans="1:8" s="21" customFormat="1" ht="26.25" customHeight="1" x14ac:dyDescent="0.25">
      <c r="A44" s="26"/>
      <c r="B44" s="27" t="s">
        <v>45</v>
      </c>
      <c r="C44" s="28">
        <v>2740579892</v>
      </c>
      <c r="D44" s="28">
        <v>0</v>
      </c>
      <c r="E44" s="28">
        <f>C44+D44</f>
        <v>2740579892</v>
      </c>
      <c r="F44" s="28">
        <v>2262264579</v>
      </c>
      <c r="G44" s="28">
        <v>2262264579</v>
      </c>
      <c r="H44" s="28">
        <f t="shared" ref="H44:H47" si="11">E44-F44</f>
        <v>478315313</v>
      </c>
    </row>
    <row r="45" spans="1:8" s="21" customFormat="1" ht="26.25" customHeight="1" x14ac:dyDescent="0.25">
      <c r="A45" s="26"/>
      <c r="B45" s="27" t="s">
        <v>46</v>
      </c>
      <c r="C45" s="28">
        <v>26231112367</v>
      </c>
      <c r="D45" s="28">
        <v>-558565091</v>
      </c>
      <c r="E45" s="28">
        <f>C45+D45</f>
        <v>25672547276</v>
      </c>
      <c r="F45" s="28">
        <v>21942046304</v>
      </c>
      <c r="G45" s="28">
        <v>21891490089</v>
      </c>
      <c r="H45" s="28">
        <f t="shared" si="11"/>
        <v>3730500972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1:8" s="21" customFormat="1" ht="13.5" customHeight="1" x14ac:dyDescent="0.25">
      <c r="A47" s="35"/>
      <c r="B47" s="36" t="s">
        <v>48</v>
      </c>
      <c r="C47" s="37">
        <v>21179720</v>
      </c>
      <c r="D47" s="37">
        <v>-13807856</v>
      </c>
      <c r="E47" s="37">
        <f t="shared" ref="E47" si="12">C47+D47</f>
        <v>7371864</v>
      </c>
      <c r="F47" s="37">
        <v>1053415</v>
      </c>
      <c r="G47" s="37">
        <v>687584</v>
      </c>
      <c r="H47" s="37">
        <f t="shared" si="11"/>
        <v>6318449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2022-10-21T18:51:36Z</dcterms:created>
  <dcterms:modified xsi:type="dcterms:W3CDTF">2022-10-21T18:51:36Z</dcterms:modified>
</cp:coreProperties>
</file>