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3er Trimestre\5 ÓRGANOS AUTÓNOMOS\"/>
    </mc:Choice>
  </mc:AlternateContent>
  <bookViews>
    <workbookView xWindow="0" yWindow="0" windowWidth="20490" windowHeight="7755"/>
  </bookViews>
  <sheets>
    <sheet name="5 EFE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_xlnm.Print_Area" localSheetId="0">'5 EFE'!$A$1:$E$77</definedName>
    <definedName name="comp">#REF!</definedName>
    <definedName name="def">#REF!</definedName>
    <definedName name="fel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5" i="1" l="1"/>
  <c r="D74" i="1"/>
  <c r="D69" i="1"/>
  <c r="D65" i="1" s="1"/>
  <c r="D67" i="1"/>
  <c r="E66" i="1"/>
  <c r="D66" i="1"/>
  <c r="E65" i="1"/>
  <c r="D63" i="1"/>
  <c r="D58" i="1" s="1"/>
  <c r="D71" i="1" s="1"/>
  <c r="D61" i="1"/>
  <c r="D60" i="1" s="1"/>
  <c r="E60" i="1"/>
  <c r="E58" i="1"/>
  <c r="E71" i="1" s="1"/>
  <c r="D52" i="1"/>
  <c r="D51" i="1"/>
  <c r="D50" i="1"/>
  <c r="E49" i="1"/>
  <c r="D49" i="1"/>
  <c r="D47" i="1"/>
  <c r="D46" i="1"/>
  <c r="D45" i="1"/>
  <c r="E44" i="1"/>
  <c r="E54" i="1" s="1"/>
  <c r="D44" i="1"/>
  <c r="D54" i="1" s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E22" i="1"/>
  <c r="D22" i="1"/>
  <c r="D20" i="1"/>
  <c r="D19" i="1"/>
  <c r="D18" i="1"/>
  <c r="D17" i="1"/>
  <c r="D16" i="1"/>
  <c r="D15" i="1"/>
  <c r="D14" i="1"/>
  <c r="D13" i="1"/>
  <c r="D12" i="1"/>
  <c r="D11" i="1"/>
  <c r="E10" i="1"/>
  <c r="E40" i="1" s="1"/>
  <c r="D10" i="1"/>
  <c r="D40" i="1" s="1"/>
  <c r="A4" i="1"/>
  <c r="D73" i="1" l="1"/>
  <c r="E73" i="1"/>
</calcChain>
</file>

<file path=xl/sharedStrings.xml><?xml version="1.0" encoding="utf-8"?>
<sst xmlns="http://schemas.openxmlformats.org/spreadsheetml/2006/main" count="63" uniqueCount="55">
  <si>
    <t>GOBIERNO CONSTITUCIONAL DEL ESTADO DE CHIAPAS</t>
  </si>
  <si>
    <t>ÓRGANOS AUTÓNOMOS</t>
  </si>
  <si>
    <t>ESTADO DE FLUJOS DE EFECTIVO CONSOLIDADO</t>
  </si>
  <si>
    <t>( Cifras en Pesos )</t>
  </si>
  <si>
    <t>CONCEPTO</t>
  </si>
  <si>
    <t>SEP 2022</t>
  </si>
  <si>
    <t>DIC 2021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</si>
  <si>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</si>
  <si>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</si>
  <si>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</si>
  <si>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</si>
  <si>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</si>
  <si>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</si>
  <si>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</si>
  <si>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 xml:space="preserve">Aprovechamientos 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</si>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</sst>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#\ ##0\ ;\ \(#\ ###\ ###\ ##0\)\ "/>
    <numFmt numFmtId="165" formatCode="#,##0.0,,\ \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color theme="1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  <font>
      <b/>
      <sz val="9"/>
      <color theme="1"/>
      <name val="Arial"/>
      <family val="2"/>
    </font>
    <font>
      <b/>
      <sz val="7.9"/>
      <color indexed="8"/>
      <name val="Arial"/>
      <family val="2"/>
    </font>
    <font>
      <b/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4" fillId="0" borderId="0"/>
  </cellStyleXfs>
  <cellXfs count="79">
    <xf numFmtId="0" fontId="0" fillId="0" borderId="0" xfId="0"/>
    <xf numFmtId="0" fontId="3" fillId="2" borderId="0" xfId="1" applyNumberFormat="1" applyFont="1" applyFill="1" applyBorder="1" applyAlignment="1" applyProtection="1">
      <alignment horizontal="left" vertical="center"/>
    </xf>
    <xf numFmtId="0" fontId="4" fillId="0" borderId="0" xfId="1" applyNumberFormat="1" applyFont="1" applyFill="1" applyBorder="1" applyAlignment="1" applyProtection="1"/>
    <xf numFmtId="0" fontId="1" fillId="0" borderId="0" xfId="1" applyNumberFormat="1" applyFill="1" applyBorder="1" applyAlignment="1" applyProtection="1"/>
    <xf numFmtId="0" fontId="3" fillId="2" borderId="0" xfId="1" applyFont="1" applyFill="1" applyBorder="1" applyAlignment="1">
      <alignment horizontal="left" vertical="center"/>
    </xf>
    <xf numFmtId="0" fontId="6" fillId="2" borderId="0" xfId="2" applyFont="1" applyFill="1" applyBorder="1" applyAlignment="1">
      <alignment horizontal="left" vertical="center"/>
    </xf>
    <xf numFmtId="0" fontId="6" fillId="2" borderId="0" xfId="1" applyNumberFormat="1" applyFont="1" applyFill="1" applyBorder="1" applyAlignment="1" applyProtection="1">
      <alignment horizontal="left" vertical="center"/>
    </xf>
    <xf numFmtId="0" fontId="7" fillId="3" borderId="1" xfId="1" applyNumberFormat="1" applyFont="1" applyFill="1" applyBorder="1" applyAlignment="1" applyProtection="1">
      <alignment horizontal="center" vertical="center" wrapText="1"/>
    </xf>
    <xf numFmtId="0" fontId="7" fillId="3" borderId="2" xfId="1" applyNumberFormat="1" applyFont="1" applyFill="1" applyBorder="1" applyAlignment="1" applyProtection="1">
      <alignment horizontal="center" vertical="center" wrapText="1"/>
    </xf>
    <xf numFmtId="49" fontId="7" fillId="3" borderId="2" xfId="1" applyNumberFormat="1" applyFont="1" applyFill="1" applyBorder="1" applyAlignment="1">
      <alignment horizontal="center" vertical="center"/>
    </xf>
    <xf numFmtId="0" fontId="4" fillId="0" borderId="0" xfId="1" applyNumberFormat="1" applyFont="1" applyFill="1" applyBorder="1" applyAlignment="1" applyProtection="1">
      <alignment vertical="center"/>
    </xf>
    <xf numFmtId="0" fontId="1" fillId="0" borderId="0" xfId="1" applyNumberFormat="1" applyFill="1" applyBorder="1" applyAlignment="1" applyProtection="1">
      <alignment vertical="center"/>
    </xf>
    <xf numFmtId="0" fontId="8" fillId="0" borderId="0" xfId="1" applyNumberFormat="1" applyFont="1" applyFill="1" applyBorder="1" applyAlignment="1" applyProtection="1">
      <alignment vertical="top"/>
    </xf>
    <xf numFmtId="164" fontId="8" fillId="0" borderId="0" xfId="1" applyNumberFormat="1" applyFont="1" applyFill="1" applyBorder="1" applyAlignment="1" applyProtection="1">
      <alignment vertical="top"/>
    </xf>
    <xf numFmtId="0" fontId="9" fillId="4" borderId="0" xfId="1" applyFont="1" applyFill="1" applyAlignment="1">
      <alignment vertical="top"/>
    </xf>
    <xf numFmtId="0" fontId="10" fillId="4" borderId="0" xfId="1" applyFont="1" applyFill="1" applyAlignment="1">
      <alignment vertical="top"/>
    </xf>
    <xf numFmtId="164" fontId="11" fillId="4" borderId="0" xfId="1" applyNumberFormat="1" applyFont="1" applyFill="1" applyAlignment="1">
      <alignment vertical="top"/>
    </xf>
    <xf numFmtId="0" fontId="4" fillId="0" borderId="0" xfId="1" applyFont="1"/>
    <xf numFmtId="0" fontId="12" fillId="0" borderId="0" xfId="1" applyFont="1" applyAlignment="1">
      <alignment vertical="top"/>
    </xf>
    <xf numFmtId="164" fontId="8" fillId="0" borderId="0" xfId="1" applyNumberFormat="1" applyFont="1" applyAlignment="1">
      <alignment vertical="top"/>
    </xf>
    <xf numFmtId="0" fontId="1" fillId="0" borderId="0" xfId="1"/>
    <xf numFmtId="0" fontId="10" fillId="5" borderId="0" xfId="1" applyFont="1" applyFill="1" applyAlignment="1">
      <alignment vertical="top"/>
    </xf>
    <xf numFmtId="164" fontId="10" fillId="5" borderId="0" xfId="1" applyNumberFormat="1" applyFont="1" applyFill="1" applyAlignment="1">
      <alignment vertical="top"/>
    </xf>
    <xf numFmtId="0" fontId="13" fillId="0" borderId="0" xfId="1" applyFont="1" applyAlignment="1">
      <alignment vertical="top"/>
    </xf>
    <xf numFmtId="164" fontId="11" fillId="0" borderId="0" xfId="1" applyNumberFormat="1" applyFont="1" applyAlignment="1">
      <alignment vertical="top"/>
    </xf>
    <xf numFmtId="0" fontId="10" fillId="0" borderId="0" xfId="1" applyFont="1" applyAlignment="1">
      <alignment vertical="top"/>
    </xf>
    <xf numFmtId="0" fontId="13" fillId="0" borderId="0" xfId="1" applyFont="1" applyAlignment="1">
      <alignment horizontal="justify" vertical="top" wrapText="1"/>
    </xf>
    <xf numFmtId="164" fontId="13" fillId="0" borderId="0" xfId="1" applyNumberFormat="1" applyFont="1" applyAlignment="1">
      <alignment vertical="top"/>
    </xf>
    <xf numFmtId="0" fontId="14" fillId="0" borderId="0" xfId="1" applyFont="1"/>
    <xf numFmtId="0" fontId="10" fillId="0" borderId="0" xfId="1" applyFont="1" applyFill="1" applyBorder="1" applyAlignment="1">
      <alignment vertical="top"/>
    </xf>
    <xf numFmtId="0" fontId="13" fillId="0" borderId="0" xfId="1" applyFont="1" applyFill="1" applyBorder="1" applyAlignment="1">
      <alignment vertical="top"/>
    </xf>
    <xf numFmtId="164" fontId="13" fillId="0" borderId="0" xfId="1" applyNumberFormat="1" applyFont="1" applyFill="1" applyBorder="1" applyAlignment="1" applyProtection="1">
      <alignment vertical="top"/>
    </xf>
    <xf numFmtId="0" fontId="11" fillId="0" borderId="0" xfId="1" applyNumberFormat="1" applyFont="1" applyFill="1" applyBorder="1" applyAlignment="1" applyProtection="1">
      <alignment vertical="top"/>
    </xf>
    <xf numFmtId="164" fontId="11" fillId="0" borderId="0" xfId="1" applyNumberFormat="1" applyFont="1" applyFill="1" applyBorder="1" applyAlignment="1">
      <alignment vertical="top"/>
    </xf>
    <xf numFmtId="0" fontId="4" fillId="0" borderId="0" xfId="1" applyFont="1" applyFill="1" applyBorder="1" applyAlignment="1" applyProtection="1"/>
    <xf numFmtId="0" fontId="15" fillId="0" borderId="0" xfId="2" applyFont="1" applyFill="1" applyBorder="1" applyAlignment="1">
      <alignment vertical="top"/>
    </xf>
    <xf numFmtId="0" fontId="16" fillId="0" borderId="0" xfId="1" applyFont="1" applyFill="1" applyBorder="1" applyAlignment="1">
      <alignment vertical="top"/>
    </xf>
    <xf numFmtId="0" fontId="5" fillId="0" borderId="0" xfId="1" applyFont="1" applyFill="1" applyBorder="1" applyAlignment="1">
      <alignment vertical="top"/>
    </xf>
    <xf numFmtId="0" fontId="8" fillId="0" borderId="0" xfId="1" applyFont="1" applyAlignment="1">
      <alignment vertical="top"/>
    </xf>
    <xf numFmtId="164" fontId="10" fillId="4" borderId="0" xfId="1" applyNumberFormat="1" applyFont="1" applyFill="1" applyAlignment="1">
      <alignment vertical="top"/>
    </xf>
    <xf numFmtId="0" fontId="0" fillId="0" borderId="0" xfId="1" applyFont="1"/>
    <xf numFmtId="0" fontId="9" fillId="0" borderId="0" xfId="1" applyFont="1" applyAlignment="1">
      <alignment vertical="top"/>
    </xf>
    <xf numFmtId="164" fontId="17" fillId="0" borderId="0" xfId="1" applyNumberFormat="1" applyFont="1" applyAlignment="1">
      <alignment vertical="top"/>
    </xf>
    <xf numFmtId="0" fontId="4" fillId="0" borderId="0" xfId="1" applyFont="1" applyAlignment="1">
      <alignment horizontal="center" wrapText="1"/>
    </xf>
    <xf numFmtId="0" fontId="4" fillId="0" borderId="0" xfId="1" applyFont="1" applyAlignment="1">
      <alignment horizontal="center" wrapText="1"/>
    </xf>
    <xf numFmtId="0" fontId="11" fillId="0" borderId="0" xfId="1" applyFont="1" applyAlignment="1">
      <alignment vertical="top"/>
    </xf>
    <xf numFmtId="0" fontId="13" fillId="0" borderId="0" xfId="1" applyNumberFormat="1" applyFont="1" applyFill="1" applyBorder="1" applyAlignment="1" applyProtection="1">
      <alignment vertical="top"/>
    </xf>
    <xf numFmtId="0" fontId="18" fillId="0" borderId="0" xfId="1" applyNumberFormat="1" applyFont="1" applyFill="1" applyBorder="1" applyAlignment="1" applyProtection="1">
      <alignment vertical="top"/>
    </xf>
    <xf numFmtId="164" fontId="8" fillId="0" borderId="0" xfId="1" applyNumberFormat="1" applyFont="1" applyFill="1" applyBorder="1" applyAlignment="1">
      <alignment vertical="top"/>
    </xf>
    <xf numFmtId="0" fontId="10" fillId="0" borderId="0" xfId="1" applyNumberFormat="1" applyFont="1" applyFill="1" applyBorder="1" applyAlignment="1" applyProtection="1">
      <alignment vertical="top"/>
    </xf>
    <xf numFmtId="164" fontId="10" fillId="0" borderId="0" xfId="1" applyNumberFormat="1" applyFont="1" applyFill="1" applyBorder="1" applyAlignment="1" applyProtection="1">
      <alignment vertical="top"/>
    </xf>
    <xf numFmtId="0" fontId="12" fillId="0" borderId="0" xfId="1" applyNumberFormat="1" applyFont="1" applyFill="1" applyBorder="1" applyAlignment="1" applyProtection="1">
      <alignment vertical="top"/>
    </xf>
    <xf numFmtId="0" fontId="9" fillId="4" borderId="3" xfId="1" applyFont="1" applyFill="1" applyBorder="1" applyAlignment="1">
      <alignment vertical="top"/>
    </xf>
    <xf numFmtId="0" fontId="10" fillId="4" borderId="3" xfId="1" applyFont="1" applyFill="1" applyBorder="1" applyAlignment="1">
      <alignment vertical="top"/>
    </xf>
    <xf numFmtId="164" fontId="9" fillId="4" borderId="3" xfId="1" applyNumberFormat="1" applyFont="1" applyFill="1" applyBorder="1" applyAlignment="1">
      <alignment vertical="top"/>
    </xf>
    <xf numFmtId="0" fontId="9" fillId="4" borderId="4" xfId="1" applyFont="1" applyFill="1" applyBorder="1" applyAlignment="1">
      <alignment vertical="top"/>
    </xf>
    <xf numFmtId="0" fontId="10" fillId="4" borderId="4" xfId="1" applyFont="1" applyFill="1" applyBorder="1" applyAlignment="1">
      <alignment vertical="top"/>
    </xf>
    <xf numFmtId="164" fontId="10" fillId="4" borderId="4" xfId="1" applyNumberFormat="1" applyFont="1" applyFill="1" applyBorder="1" applyAlignment="1">
      <alignment vertical="top"/>
    </xf>
    <xf numFmtId="0" fontId="9" fillId="4" borderId="5" xfId="1" applyFont="1" applyFill="1" applyBorder="1" applyAlignment="1">
      <alignment vertical="top"/>
    </xf>
    <xf numFmtId="0" fontId="10" fillId="4" borderId="5" xfId="1" applyFont="1" applyFill="1" applyBorder="1" applyAlignment="1">
      <alignment vertical="top"/>
    </xf>
    <xf numFmtId="164" fontId="10" fillId="4" borderId="5" xfId="1" applyNumberFormat="1" applyFont="1" applyFill="1" applyBorder="1" applyAlignment="1">
      <alignment vertical="top"/>
    </xf>
    <xf numFmtId="0" fontId="12" fillId="0" borderId="6" xfId="1" applyFont="1" applyBorder="1" applyAlignment="1">
      <alignment vertical="top"/>
    </xf>
    <xf numFmtId="0" fontId="12" fillId="0" borderId="0" xfId="2" applyFont="1"/>
    <xf numFmtId="0" fontId="19" fillId="0" borderId="0" xfId="2" applyFont="1"/>
    <xf numFmtId="0" fontId="1" fillId="0" borderId="0" xfId="1" applyNumberFormat="1" applyFont="1" applyFill="1" applyBorder="1" applyAlignment="1" applyProtection="1"/>
    <xf numFmtId="0" fontId="4" fillId="0" borderId="0" xfId="3" applyFill="1"/>
    <xf numFmtId="4" fontId="1" fillId="0" borderId="0" xfId="1" applyNumberFormat="1" applyFill="1" applyBorder="1" applyAlignment="1" applyProtection="1"/>
    <xf numFmtId="0" fontId="0" fillId="0" borderId="0" xfId="1" applyNumberFormat="1" applyFont="1" applyFill="1" applyBorder="1" applyAlignment="1" applyProtection="1">
      <alignment horizontal="right"/>
    </xf>
    <xf numFmtId="4" fontId="1" fillId="0" borderId="0" xfId="1" applyNumberFormat="1" applyFont="1" applyFill="1" applyBorder="1" applyAlignment="1" applyProtection="1"/>
    <xf numFmtId="0" fontId="8" fillId="0" borderId="0" xfId="3" applyFont="1" applyFill="1" applyBorder="1" applyAlignment="1">
      <alignment horizontal="right"/>
    </xf>
    <xf numFmtId="164" fontId="18" fillId="0" borderId="0" xfId="1" applyNumberFormat="1" applyFont="1" applyFill="1" applyBorder="1" applyAlignment="1" applyProtection="1">
      <alignment vertical="top"/>
    </xf>
    <xf numFmtId="0" fontId="20" fillId="0" borderId="0" xfId="3" applyFont="1" applyFill="1" applyBorder="1" applyAlignment="1">
      <alignment horizontal="right"/>
    </xf>
    <xf numFmtId="0" fontId="21" fillId="0" borderId="0" xfId="1" applyFont="1" applyFill="1" applyBorder="1" applyAlignment="1">
      <alignment horizontal="center" vertical="center"/>
    </xf>
    <xf numFmtId="0" fontId="22" fillId="0" borderId="0" xfId="1" applyFont="1" applyFill="1" applyBorder="1" applyAlignment="1" applyProtection="1"/>
    <xf numFmtId="0" fontId="4" fillId="0" borderId="0" xfId="3" applyFill="1" applyBorder="1"/>
    <xf numFmtId="0" fontId="4" fillId="0" borderId="0" xfId="3"/>
    <xf numFmtId="165" fontId="4" fillId="0" borderId="0" xfId="3" applyNumberFormat="1" applyFill="1" applyBorder="1" applyAlignment="1">
      <alignment horizontal="center"/>
    </xf>
    <xf numFmtId="0" fontId="2" fillId="0" borderId="0" xfId="1" applyNumberFormat="1" applyFont="1" applyFill="1" applyBorder="1" applyAlignment="1" applyProtection="1">
      <alignment horizontal="right"/>
    </xf>
    <xf numFmtId="165" fontId="14" fillId="0" borderId="0" xfId="3" applyNumberFormat="1" applyFont="1" applyFill="1" applyBorder="1" applyAlignment="1">
      <alignment horizontal="center"/>
    </xf>
  </cellXfs>
  <cellStyles count="4">
    <cellStyle name="Normal" xfId="0" builtinId="0"/>
    <cellStyle name="Normal 17" xfId="3"/>
    <cellStyle name="Normal 2 2" xfId="2"/>
    <cellStyle name="Normal 3 2 2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NSNCIERO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3er%20Trimestre/Informaci&#243;n%20Financiera%20Carlitos/NOTAS%20(O.AUTONOMOS)%20SEP%2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>
        <row r="14">
          <cell r="B14">
            <v>766791673</v>
          </cell>
          <cell r="C14">
            <v>452530188</v>
          </cell>
        </row>
      </sheetData>
      <sheetData sheetId="1">
        <row r="11">
          <cell r="D11">
            <v>0</v>
          </cell>
        </row>
        <row r="12">
          <cell r="D12">
            <v>0</v>
          </cell>
        </row>
        <row r="13">
          <cell r="D13">
            <v>0</v>
          </cell>
        </row>
        <row r="14">
          <cell r="D14">
            <v>0</v>
          </cell>
        </row>
        <row r="15">
          <cell r="D15">
            <v>0</v>
          </cell>
        </row>
        <row r="16">
          <cell r="D16">
            <v>0</v>
          </cell>
        </row>
        <row r="17">
          <cell r="D17">
            <v>138978940</v>
          </cell>
        </row>
        <row r="20">
          <cell r="D20">
            <v>0</v>
          </cell>
        </row>
        <row r="22">
          <cell r="D22">
            <v>3447534041</v>
          </cell>
        </row>
        <row r="24">
          <cell r="D24">
            <v>9112625</v>
          </cell>
        </row>
        <row r="37">
          <cell r="D37">
            <v>2058080239</v>
          </cell>
        </row>
        <row r="38">
          <cell r="D38">
            <v>85271734</v>
          </cell>
        </row>
        <row r="39">
          <cell r="D39">
            <v>978066219</v>
          </cell>
        </row>
        <row r="41">
          <cell r="D41">
            <v>0</v>
          </cell>
        </row>
        <row r="42">
          <cell r="D42">
            <v>0</v>
          </cell>
        </row>
        <row r="43">
          <cell r="D43">
            <v>1508690</v>
          </cell>
        </row>
        <row r="44">
          <cell r="D44">
            <v>121187940</v>
          </cell>
        </row>
        <row r="45">
          <cell r="D45">
            <v>0</v>
          </cell>
        </row>
        <row r="46">
          <cell r="D46">
            <v>0</v>
          </cell>
        </row>
        <row r="47">
          <cell r="D47">
            <v>0</v>
          </cell>
        </row>
        <row r="48">
          <cell r="D48">
            <v>0</v>
          </cell>
        </row>
        <row r="49">
          <cell r="D49">
            <v>0</v>
          </cell>
        </row>
        <row r="51">
          <cell r="D51">
            <v>0</v>
          </cell>
        </row>
        <row r="52">
          <cell r="D52">
            <v>0</v>
          </cell>
        </row>
        <row r="53">
          <cell r="D53">
            <v>0</v>
          </cell>
        </row>
        <row r="54">
          <cell r="D54">
            <v>0</v>
          </cell>
        </row>
        <row r="60">
          <cell r="D60">
            <v>55006202</v>
          </cell>
        </row>
      </sheetData>
      <sheetData sheetId="2"/>
      <sheetData sheetId="3">
        <row r="4">
          <cell r="A4" t="str">
            <v>DEL 1 DE ENERO AL 30 DE SEPTIEMBRE DE 2022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"/>
      <sheetName val="NOTAS ACTIVO"/>
      <sheetName val="NOTAS PASIVO"/>
      <sheetName val="7 CIPyC"/>
      <sheetName val="8 EyE"/>
      <sheetName val="9 CONC. AHORRO"/>
      <sheetName val="34 FIDEFIM"/>
      <sheetName val="NOTAS DE MEMORIA"/>
      <sheetName val="36 EDO ANALITICO INGRESOS"/>
      <sheetName val="37 Edo Ejerc x Cap Gto"/>
      <sheetName val="12 Raz. Financieras"/>
      <sheetName val="CUADROS REPORTE A.A."/>
      <sheetName val="38 INVERSIONES(fid. y particip)"/>
      <sheetName val="39 DERECHOS A RECIBIR"/>
      <sheetName val="40 DERECHOS (otros)"/>
      <sheetName val="41 BIENES INMUEBLES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>
        <row r="12">
          <cell r="N12">
            <v>6063086</v>
          </cell>
          <cell r="O12">
            <v>40001844</v>
          </cell>
        </row>
        <row r="20">
          <cell r="F20">
            <v>572131</v>
          </cell>
          <cell r="G20">
            <v>48632315</v>
          </cell>
        </row>
        <row r="21">
          <cell r="N21">
            <v>0</v>
          </cell>
          <cell r="O21">
            <v>0</v>
          </cell>
        </row>
        <row r="25">
          <cell r="N25">
            <v>0</v>
          </cell>
        </row>
        <row r="26">
          <cell r="N26">
            <v>0</v>
          </cell>
        </row>
        <row r="28">
          <cell r="F28">
            <v>0</v>
          </cell>
          <cell r="G28">
            <v>27716229</v>
          </cell>
          <cell r="N28">
            <v>335517</v>
          </cell>
          <cell r="O28">
            <v>0</v>
          </cell>
        </row>
        <row r="34">
          <cell r="F34">
            <v>0</v>
          </cell>
          <cell r="G34">
            <v>0</v>
          </cell>
        </row>
        <row r="36">
          <cell r="N36">
            <v>6021</v>
          </cell>
          <cell r="O36">
            <v>62207</v>
          </cell>
        </row>
        <row r="38">
          <cell r="F38">
            <v>0</v>
          </cell>
          <cell r="G38">
            <v>0</v>
          </cell>
        </row>
        <row r="40">
          <cell r="F40">
            <v>0</v>
          </cell>
          <cell r="G40">
            <v>0</v>
          </cell>
          <cell r="N40">
            <v>596908</v>
          </cell>
          <cell r="O40">
            <v>15000248</v>
          </cell>
        </row>
        <row r="42">
          <cell r="F42">
            <v>0</v>
          </cell>
          <cell r="G42">
            <v>0</v>
          </cell>
        </row>
        <row r="49">
          <cell r="F49">
            <v>0</v>
          </cell>
          <cell r="G49">
            <v>47511896</v>
          </cell>
        </row>
        <row r="50">
          <cell r="N50">
            <v>0</v>
          </cell>
          <cell r="O50">
            <v>21863</v>
          </cell>
        </row>
        <row r="54">
          <cell r="F54">
            <v>2611528</v>
          </cell>
          <cell r="G54">
            <v>0</v>
          </cell>
          <cell r="N54">
            <v>0</v>
          </cell>
          <cell r="O54">
            <v>0</v>
          </cell>
        </row>
        <row r="58">
          <cell r="O58">
            <v>0</v>
          </cell>
        </row>
        <row r="59">
          <cell r="O59">
            <v>0</v>
          </cell>
        </row>
        <row r="60">
          <cell r="F60">
            <v>430005413</v>
          </cell>
          <cell r="G60">
            <v>438584648</v>
          </cell>
        </row>
        <row r="61">
          <cell r="N61">
            <v>0</v>
          </cell>
          <cell r="O61">
            <v>35484608</v>
          </cell>
        </row>
        <row r="64">
          <cell r="N64">
            <v>0</v>
          </cell>
          <cell r="O64">
            <v>0</v>
          </cell>
        </row>
        <row r="67">
          <cell r="F67">
            <v>17581470</v>
          </cell>
          <cell r="G67">
            <v>225275706</v>
          </cell>
        </row>
        <row r="71">
          <cell r="N71">
            <v>1</v>
          </cell>
          <cell r="O71">
            <v>0</v>
          </cell>
        </row>
        <row r="76">
          <cell r="F76">
            <v>0</v>
          </cell>
          <cell r="G76">
            <v>1161184</v>
          </cell>
        </row>
        <row r="82">
          <cell r="F82">
            <v>103448373</v>
          </cell>
          <cell r="G82">
            <v>0</v>
          </cell>
        </row>
        <row r="87">
          <cell r="N87">
            <v>0</v>
          </cell>
          <cell r="O87">
            <v>0</v>
          </cell>
        </row>
        <row r="88">
          <cell r="F88">
            <v>54787734</v>
          </cell>
          <cell r="G88">
            <v>0</v>
          </cell>
        </row>
        <row r="90">
          <cell r="N90">
            <v>28073647</v>
          </cell>
          <cell r="O90">
            <v>0</v>
          </cell>
        </row>
        <row r="93">
          <cell r="N93">
            <v>0</v>
          </cell>
          <cell r="O93">
            <v>0</v>
          </cell>
        </row>
        <row r="95">
          <cell r="F95">
            <v>0</v>
          </cell>
          <cell r="G95">
            <v>6046368</v>
          </cell>
        </row>
        <row r="99">
          <cell r="N99">
            <v>491708840</v>
          </cell>
          <cell r="O99">
            <v>0</v>
          </cell>
        </row>
        <row r="102">
          <cell r="N102">
            <v>0</v>
          </cell>
          <cell r="O102">
            <v>232534650</v>
          </cell>
        </row>
        <row r="105">
          <cell r="N105">
            <v>0</v>
          </cell>
          <cell r="O105">
            <v>0</v>
          </cell>
        </row>
        <row r="110">
          <cell r="N110">
            <v>0</v>
          </cell>
          <cell r="O110">
            <v>0</v>
          </cell>
        </row>
        <row r="114">
          <cell r="N114">
            <v>0</v>
          </cell>
          <cell r="O114">
            <v>0</v>
          </cell>
        </row>
        <row r="118">
          <cell r="N118">
            <v>0</v>
          </cell>
          <cell r="O118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G90"/>
  <sheetViews>
    <sheetView showGridLines="0" tabSelected="1" workbookViewId="0">
      <selection sqref="A1:L27"/>
    </sheetView>
  </sheetViews>
  <sheetFormatPr baseColWidth="10" defaultRowHeight="15" x14ac:dyDescent="0.25"/>
  <cols>
    <col min="1" max="1" width="5.7109375" style="3" customWidth="1"/>
    <col min="2" max="2" width="6.7109375" style="3" customWidth="1"/>
    <col min="3" max="3" width="112.140625" style="3" customWidth="1"/>
    <col min="4" max="5" width="19.28515625" style="3" customWidth="1"/>
    <col min="6" max="6" width="11.42578125" style="65"/>
    <col min="7" max="7" width="11.42578125" style="75"/>
  </cols>
  <sheetData>
    <row r="1" spans="1:6" s="3" customFormat="1" ht="13.5" customHeight="1" x14ac:dyDescent="0.25">
      <c r="A1" s="1" t="s">
        <v>0</v>
      </c>
      <c r="B1" s="1"/>
      <c r="C1" s="1"/>
      <c r="D1" s="1"/>
      <c r="E1" s="1"/>
      <c r="F1" s="2"/>
    </row>
    <row r="2" spans="1:6" s="3" customFormat="1" ht="13.5" customHeight="1" x14ac:dyDescent="0.25">
      <c r="A2" s="4" t="s">
        <v>1</v>
      </c>
      <c r="B2" s="4"/>
      <c r="C2" s="4"/>
      <c r="D2" s="4"/>
      <c r="E2" s="4"/>
      <c r="F2" s="2"/>
    </row>
    <row r="3" spans="1:6" s="3" customFormat="1" ht="13.5" customHeight="1" x14ac:dyDescent="0.25">
      <c r="A3" s="4" t="s">
        <v>2</v>
      </c>
      <c r="B3" s="4"/>
      <c r="C3" s="4"/>
      <c r="D3" s="4"/>
      <c r="E3" s="4"/>
      <c r="F3" s="2"/>
    </row>
    <row r="4" spans="1:6" s="3" customFormat="1" ht="13.5" customHeight="1" x14ac:dyDescent="0.25">
      <c r="A4" s="5" t="str">
        <f>'[1]4 ECSF'!A4:D4</f>
        <v>DEL 1 DE ENERO AL 30 DE SEPTIEMBRE DE 2022</v>
      </c>
      <c r="B4" s="5"/>
      <c r="C4" s="5"/>
      <c r="D4" s="5"/>
      <c r="E4" s="5"/>
      <c r="F4" s="2"/>
    </row>
    <row r="5" spans="1:6" s="3" customFormat="1" ht="13.5" customHeight="1" x14ac:dyDescent="0.25">
      <c r="A5" s="6" t="s">
        <v>3</v>
      </c>
      <c r="B5" s="6"/>
      <c r="C5" s="6"/>
      <c r="D5" s="6"/>
      <c r="E5" s="6"/>
      <c r="F5" s="2"/>
    </row>
    <row r="6" spans="1:6" s="11" customFormat="1" ht="18.75" customHeight="1" x14ac:dyDescent="0.25">
      <c r="A6" s="7" t="s">
        <v>4</v>
      </c>
      <c r="B6" s="8"/>
      <c r="C6" s="8"/>
      <c r="D6" s="9" t="s">
        <v>5</v>
      </c>
      <c r="E6" s="9" t="s">
        <v>6</v>
      </c>
      <c r="F6" s="10"/>
    </row>
    <row r="7" spans="1:6" s="3" customFormat="1" ht="5.0999999999999996" customHeight="1" x14ac:dyDescent="0.25">
      <c r="A7" s="12"/>
      <c r="B7" s="12"/>
      <c r="C7" s="12"/>
      <c r="D7" s="13"/>
      <c r="E7" s="13"/>
      <c r="F7" s="2"/>
    </row>
    <row r="8" spans="1:6" s="17" customFormat="1" x14ac:dyDescent="0.2">
      <c r="A8" s="14" t="s">
        <v>7</v>
      </c>
      <c r="B8" s="15"/>
      <c r="C8" s="15"/>
      <c r="D8" s="16"/>
      <c r="E8" s="16"/>
    </row>
    <row r="9" spans="1:6" s="20" customFormat="1" ht="5.0999999999999996" customHeight="1" x14ac:dyDescent="0.25">
      <c r="A9" s="18"/>
      <c r="B9" s="18"/>
      <c r="C9" s="18"/>
      <c r="D9" s="19"/>
      <c r="E9" s="19"/>
      <c r="F9" s="17"/>
    </row>
    <row r="10" spans="1:6" s="17" customFormat="1" ht="12.75" x14ac:dyDescent="0.2">
      <c r="A10" s="21"/>
      <c r="B10" s="21" t="s">
        <v>8</v>
      </c>
      <c r="C10" s="21"/>
      <c r="D10" s="22">
        <f>SUM(D11:D20)</f>
        <v>3595625606</v>
      </c>
      <c r="E10" s="22">
        <f>SUM(E11:E20)</f>
        <v>5272164520</v>
      </c>
    </row>
    <row r="11" spans="1:6" s="17" customFormat="1" ht="12.75" x14ac:dyDescent="0.2">
      <c r="A11" s="23"/>
      <c r="B11" s="23"/>
      <c r="C11" s="23" t="s">
        <v>9</v>
      </c>
      <c r="D11" s="24">
        <f>SUM('[1]2EA'!D11)</f>
        <v>0</v>
      </c>
      <c r="E11" s="24">
        <v>0</v>
      </c>
    </row>
    <row r="12" spans="1:6" s="17" customFormat="1" ht="12.75" x14ac:dyDescent="0.2">
      <c r="A12" s="23"/>
      <c r="B12" s="23"/>
      <c r="C12" s="23" t="s">
        <v>10</v>
      </c>
      <c r="D12" s="24">
        <f>SUM('[1]2EA'!D12)</f>
        <v>0</v>
      </c>
      <c r="E12" s="24">
        <v>0</v>
      </c>
    </row>
    <row r="13" spans="1:6" s="17" customFormat="1" ht="12.75" customHeight="1" x14ac:dyDescent="0.2">
      <c r="A13" s="23"/>
      <c r="B13" s="23"/>
      <c r="C13" s="23" t="s">
        <v>11</v>
      </c>
      <c r="D13" s="24">
        <f>SUM('[1]2EA'!D13)</f>
        <v>0</v>
      </c>
      <c r="E13" s="24">
        <v>0</v>
      </c>
    </row>
    <row r="14" spans="1:6" s="17" customFormat="1" ht="12.75" x14ac:dyDescent="0.2">
      <c r="A14" s="23"/>
      <c r="B14" s="23"/>
      <c r="C14" s="23" t="s">
        <v>12</v>
      </c>
      <c r="D14" s="24">
        <f>SUM('[1]2EA'!D14)</f>
        <v>0</v>
      </c>
      <c r="E14" s="24">
        <v>0</v>
      </c>
    </row>
    <row r="15" spans="1:6" s="17" customFormat="1" ht="12.75" x14ac:dyDescent="0.2">
      <c r="A15" s="23"/>
      <c r="B15" s="23"/>
      <c r="C15" s="23" t="s">
        <v>13</v>
      </c>
      <c r="D15" s="24">
        <f>SUM('[1]2EA'!D15)</f>
        <v>0</v>
      </c>
      <c r="E15" s="24">
        <v>0</v>
      </c>
    </row>
    <row r="16" spans="1:6" s="17" customFormat="1" ht="12.75" x14ac:dyDescent="0.2">
      <c r="A16" s="23"/>
      <c r="B16" s="23"/>
      <c r="C16" s="23" t="s">
        <v>14</v>
      </c>
      <c r="D16" s="24">
        <f>SUM('[1]2EA'!D16)</f>
        <v>0</v>
      </c>
      <c r="E16" s="24">
        <v>0</v>
      </c>
    </row>
    <row r="17" spans="1:7" s="17" customFormat="1" ht="12.75" x14ac:dyDescent="0.2">
      <c r="A17" s="23"/>
      <c r="B17" s="23"/>
      <c r="C17" s="23" t="s">
        <v>15</v>
      </c>
      <c r="D17" s="24">
        <f>SUM('[1]2EA'!D17)</f>
        <v>138978940</v>
      </c>
      <c r="E17" s="24">
        <v>137462067</v>
      </c>
    </row>
    <row r="18" spans="1:7" s="17" customFormat="1" ht="12.75" x14ac:dyDescent="0.2">
      <c r="A18" s="25"/>
      <c r="B18" s="25"/>
      <c r="C18" s="26" t="s">
        <v>16</v>
      </c>
      <c r="D18" s="24">
        <f>SUM('[1]2EA'!D20)</f>
        <v>0</v>
      </c>
      <c r="E18" s="27">
        <v>0</v>
      </c>
    </row>
    <row r="19" spans="1:7" s="17" customFormat="1" ht="12.75" x14ac:dyDescent="0.2">
      <c r="A19" s="25"/>
      <c r="B19" s="25"/>
      <c r="C19" s="23" t="s">
        <v>17</v>
      </c>
      <c r="D19" s="24">
        <f>SUM('[1]2EA'!D22)</f>
        <v>3447534041</v>
      </c>
      <c r="E19" s="27">
        <v>5127127635</v>
      </c>
    </row>
    <row r="20" spans="1:7" s="28" customFormat="1" ht="12.75" x14ac:dyDescent="0.2">
      <c r="A20" s="25"/>
      <c r="B20" s="25"/>
      <c r="C20" s="23" t="s">
        <v>18</v>
      </c>
      <c r="D20" s="24">
        <f>SUM('[1]2EA'!D24)</f>
        <v>9112625</v>
      </c>
      <c r="E20" s="24">
        <v>7574818</v>
      </c>
    </row>
    <row r="21" spans="1:7" s="17" customFormat="1" ht="5.25" customHeight="1" x14ac:dyDescent="0.2">
      <c r="A21" s="25"/>
      <c r="B21" s="25"/>
      <c r="C21" s="25"/>
      <c r="D21" s="24"/>
      <c r="E21" s="24"/>
    </row>
    <row r="22" spans="1:7" s="17" customFormat="1" ht="12.75" x14ac:dyDescent="0.2">
      <c r="A22" s="21"/>
      <c r="B22" s="21" t="s">
        <v>19</v>
      </c>
      <c r="C22" s="21"/>
      <c r="D22" s="22">
        <f>SUM(D23:D38)</f>
        <v>3299121024</v>
      </c>
      <c r="E22" s="22">
        <f>SUM(E23:E38)</f>
        <v>5763873360</v>
      </c>
    </row>
    <row r="23" spans="1:7" s="10" customFormat="1" ht="12.75" x14ac:dyDescent="0.25">
      <c r="A23" s="29"/>
      <c r="B23" s="29"/>
      <c r="C23" s="30" t="s">
        <v>20</v>
      </c>
      <c r="D23" s="31">
        <f>SUM('[1]2EA'!D37)</f>
        <v>2058080239</v>
      </c>
      <c r="E23" s="31">
        <v>3194859027</v>
      </c>
    </row>
    <row r="24" spans="1:7" s="10" customFormat="1" ht="12.75" x14ac:dyDescent="0.25">
      <c r="A24" s="29"/>
      <c r="B24" s="29"/>
      <c r="C24" s="30" t="s">
        <v>21</v>
      </c>
      <c r="D24" s="31">
        <f>SUM('[1]2EA'!D38)</f>
        <v>85271734</v>
      </c>
      <c r="E24" s="31">
        <v>293262333</v>
      </c>
    </row>
    <row r="25" spans="1:7" s="10" customFormat="1" ht="12.75" x14ac:dyDescent="0.25">
      <c r="A25" s="29"/>
      <c r="B25" s="29"/>
      <c r="C25" s="30" t="s">
        <v>22</v>
      </c>
      <c r="D25" s="31">
        <f>SUM('[1]2EA'!D39)</f>
        <v>978066219</v>
      </c>
      <c r="E25" s="31">
        <v>1471549403</v>
      </c>
    </row>
    <row r="26" spans="1:7" s="2" customFormat="1" ht="12.75" x14ac:dyDescent="0.2">
      <c r="A26" s="32"/>
      <c r="B26" s="32"/>
      <c r="C26" s="30" t="s">
        <v>23</v>
      </c>
      <c r="D26" s="33">
        <f>SUM('[1]2EA'!D41)</f>
        <v>0</v>
      </c>
      <c r="E26" s="33">
        <v>15000</v>
      </c>
    </row>
    <row r="27" spans="1:7" s="2" customFormat="1" ht="12.75" x14ac:dyDescent="0.2">
      <c r="A27" s="32"/>
      <c r="B27" s="32"/>
      <c r="C27" s="30" t="s">
        <v>24</v>
      </c>
      <c r="D27" s="33">
        <f>SUM('[1]2EA'!D42)</f>
        <v>0</v>
      </c>
      <c r="E27" s="33">
        <v>0</v>
      </c>
    </row>
    <row r="28" spans="1:7" s="2" customFormat="1" ht="12.75" x14ac:dyDescent="0.2">
      <c r="A28" s="32"/>
      <c r="B28" s="32"/>
      <c r="C28" s="30" t="s">
        <v>25</v>
      </c>
      <c r="D28" s="33">
        <f>SUM('[1]2EA'!D43)</f>
        <v>1508690</v>
      </c>
      <c r="E28" s="33">
        <v>43228442</v>
      </c>
    </row>
    <row r="29" spans="1:7" s="2" customFormat="1" ht="12.75" x14ac:dyDescent="0.2">
      <c r="A29" s="32"/>
      <c r="B29" s="32"/>
      <c r="C29" s="30" t="s">
        <v>26</v>
      </c>
      <c r="D29" s="33">
        <f>SUM('[1]2EA'!D44)</f>
        <v>121187940</v>
      </c>
      <c r="E29" s="33">
        <v>248688775</v>
      </c>
    </row>
    <row r="30" spans="1:7" s="2" customFormat="1" ht="12.75" x14ac:dyDescent="0.2">
      <c r="A30" s="32"/>
      <c r="B30" s="32"/>
      <c r="C30" s="30" t="s">
        <v>27</v>
      </c>
      <c r="D30" s="33">
        <f>SUM('[1]2EA'!D45)</f>
        <v>0</v>
      </c>
      <c r="E30" s="33">
        <v>0</v>
      </c>
      <c r="G30" s="34"/>
    </row>
    <row r="31" spans="1:7" s="2" customFormat="1" ht="12.75" x14ac:dyDescent="0.2">
      <c r="A31" s="32"/>
      <c r="B31" s="32"/>
      <c r="C31" s="35" t="s">
        <v>28</v>
      </c>
      <c r="D31" s="33">
        <f>SUM('[1]2EA'!D46)</f>
        <v>0</v>
      </c>
      <c r="E31" s="33">
        <v>0</v>
      </c>
      <c r="G31" s="34"/>
    </row>
    <row r="32" spans="1:7" s="2" customFormat="1" ht="12.75" customHeight="1" x14ac:dyDescent="0.2">
      <c r="A32" s="32"/>
      <c r="B32" s="32"/>
      <c r="C32" s="35" t="s">
        <v>29</v>
      </c>
      <c r="D32" s="33">
        <f>SUM('[1]2EA'!D47)</f>
        <v>0</v>
      </c>
      <c r="E32" s="33">
        <v>0</v>
      </c>
      <c r="G32" s="34"/>
    </row>
    <row r="33" spans="1:7" s="2" customFormat="1" ht="12.75" customHeight="1" x14ac:dyDescent="0.2">
      <c r="A33" s="32"/>
      <c r="B33" s="32"/>
      <c r="C33" s="35" t="s">
        <v>30</v>
      </c>
      <c r="D33" s="33">
        <f>SUM('[1]2EA'!D48)</f>
        <v>0</v>
      </c>
      <c r="E33" s="33">
        <v>0</v>
      </c>
      <c r="G33" s="34"/>
    </row>
    <row r="34" spans="1:7" s="2" customFormat="1" ht="12.75" customHeight="1" x14ac:dyDescent="0.2">
      <c r="A34" s="32"/>
      <c r="B34" s="32"/>
      <c r="C34" s="35" t="s">
        <v>31</v>
      </c>
      <c r="D34" s="33">
        <f>SUM('[1]2EA'!D49)</f>
        <v>0</v>
      </c>
      <c r="E34" s="33">
        <v>0</v>
      </c>
      <c r="G34" s="34"/>
    </row>
    <row r="35" spans="1:7" s="2" customFormat="1" ht="12.75" x14ac:dyDescent="0.2">
      <c r="A35" s="32"/>
      <c r="B35" s="32"/>
      <c r="C35" s="30" t="s">
        <v>32</v>
      </c>
      <c r="D35" s="33">
        <f>SUM('[1]2EA'!D51)</f>
        <v>0</v>
      </c>
      <c r="E35" s="33">
        <v>0</v>
      </c>
    </row>
    <row r="36" spans="1:7" s="2" customFormat="1" ht="12.75" x14ac:dyDescent="0.2">
      <c r="A36" s="32"/>
      <c r="B36" s="32"/>
      <c r="C36" s="30" t="s">
        <v>33</v>
      </c>
      <c r="D36" s="33">
        <f>SUM('[1]2EA'!D52)</f>
        <v>0</v>
      </c>
      <c r="E36" s="33">
        <v>0</v>
      </c>
    </row>
    <row r="37" spans="1:7" s="2" customFormat="1" ht="12.75" x14ac:dyDescent="0.2">
      <c r="A37" s="32"/>
      <c r="B37" s="32"/>
      <c r="C37" s="30" t="s">
        <v>34</v>
      </c>
      <c r="D37" s="33">
        <f>SUM('[1]2EA'!D53)</f>
        <v>0</v>
      </c>
      <c r="E37" s="33">
        <v>0</v>
      </c>
    </row>
    <row r="38" spans="1:7" s="2" customFormat="1" ht="12.75" x14ac:dyDescent="0.2">
      <c r="A38" s="36"/>
      <c r="B38" s="36"/>
      <c r="C38" s="37" t="s">
        <v>35</v>
      </c>
      <c r="D38" s="33">
        <f>SUM('[1]2EA'!D60)</f>
        <v>55006202</v>
      </c>
      <c r="E38" s="33">
        <v>512270380</v>
      </c>
    </row>
    <row r="39" spans="1:7" s="20" customFormat="1" ht="5.0999999999999996" customHeight="1" x14ac:dyDescent="0.25">
      <c r="A39" s="38"/>
      <c r="B39" s="38"/>
      <c r="C39" s="38"/>
      <c r="D39" s="19"/>
      <c r="E39" s="19"/>
      <c r="F39" s="17"/>
    </row>
    <row r="40" spans="1:7" s="20" customFormat="1" x14ac:dyDescent="0.25">
      <c r="A40" s="14" t="s">
        <v>36</v>
      </c>
      <c r="B40" s="15"/>
      <c r="C40" s="15"/>
      <c r="D40" s="39">
        <f>SUM(D10-D22)</f>
        <v>296504582</v>
      </c>
      <c r="E40" s="39">
        <f>SUM(E10-E22)</f>
        <v>-491708840</v>
      </c>
      <c r="F40" s="28"/>
      <c r="G40" s="40"/>
    </row>
    <row r="41" spans="1:7" s="20" customFormat="1" x14ac:dyDescent="0.25">
      <c r="A41" s="18"/>
      <c r="B41" s="18"/>
      <c r="C41" s="18"/>
      <c r="D41" s="19"/>
      <c r="E41" s="19"/>
      <c r="F41" s="17"/>
    </row>
    <row r="42" spans="1:7" s="17" customFormat="1" x14ac:dyDescent="0.2">
      <c r="A42" s="14" t="s">
        <v>37</v>
      </c>
      <c r="B42" s="15"/>
      <c r="C42" s="15"/>
      <c r="D42" s="16"/>
      <c r="E42" s="16"/>
    </row>
    <row r="43" spans="1:7" s="17" customFormat="1" x14ac:dyDescent="0.2">
      <c r="A43" s="41"/>
      <c r="B43" s="25"/>
      <c r="C43" s="25"/>
      <c r="D43" s="42"/>
      <c r="E43" s="42"/>
    </row>
    <row r="44" spans="1:7" s="17" customFormat="1" ht="12.75" x14ac:dyDescent="0.2">
      <c r="A44" s="21"/>
      <c r="B44" s="21" t="s">
        <v>8</v>
      </c>
      <c r="C44" s="21"/>
      <c r="D44" s="22">
        <f>SUM(D45:D47)</f>
        <v>1128789136</v>
      </c>
      <c r="E44" s="22">
        <f>SUM(E45:E47)</f>
        <v>785235911</v>
      </c>
    </row>
    <row r="45" spans="1:7" s="17" customFormat="1" ht="12.75" x14ac:dyDescent="0.2">
      <c r="A45" s="23"/>
      <c r="B45" s="23"/>
      <c r="C45" s="23" t="s">
        <v>38</v>
      </c>
      <c r="D45" s="24">
        <f>SUM('[2]MATRIZ FLUJO EFECTIVO'!F60)</f>
        <v>430005413</v>
      </c>
      <c r="E45" s="24">
        <v>0</v>
      </c>
      <c r="F45" s="43"/>
      <c r="G45" s="43"/>
    </row>
    <row r="46" spans="1:7" s="17" customFormat="1" ht="12.75" x14ac:dyDescent="0.2">
      <c r="A46" s="23"/>
      <c r="B46" s="23"/>
      <c r="C46" s="23" t="s">
        <v>39</v>
      </c>
      <c r="D46" s="24">
        <f>SUM('[2]MATRIZ FLUJO EFECTIVO'!F67)</f>
        <v>17581470</v>
      </c>
      <c r="E46" s="24">
        <v>443943400</v>
      </c>
      <c r="F46" s="44"/>
      <c r="G46" s="44"/>
    </row>
    <row r="47" spans="1:7" s="17" customFormat="1" ht="12.75" x14ac:dyDescent="0.2">
      <c r="A47" s="23"/>
      <c r="B47" s="23"/>
      <c r="C47" s="23" t="s">
        <v>40</v>
      </c>
      <c r="D47" s="24">
        <f>SUM('[2]MATRIZ FLUJO EFECTIVO'!F20+'[2]MATRIZ FLUJO EFECTIVO'!F28+'[2]MATRIZ FLUJO EFECTIVO'!F34+'[2]MATRIZ FLUJO EFECTIVO'!F38+'[2]MATRIZ FLUJO EFECTIVO'!F40+'[2]MATRIZ FLUJO EFECTIVO'!F42+'[2]MATRIZ FLUJO EFECTIVO'!F49+'[2]MATRIZ FLUJO EFECTIVO'!F54+'[2]MATRIZ FLUJO EFECTIVO'!F76+'[2]MATRIZ FLUJO EFECTIVO'!F82+'[2]MATRIZ FLUJO EFECTIVO'!F88+'[2]MATRIZ FLUJO EFECTIVO'!F95+'[2]MATRIZ FLUJO EFECTIVO'!N87+'[2]MATRIZ FLUJO EFECTIVO'!N90+'[2]MATRIZ FLUJO EFECTIVO'!N93+'[2]MATRIZ FLUJO EFECTIVO'!N99+'[2]MATRIZ FLUJO EFECTIVO'!N102+'[2]MATRIZ FLUJO EFECTIVO'!N105+'[2]MATRIZ FLUJO EFECTIVO'!N110+'[2]MATRIZ FLUJO EFECTIVO'!N114+'[2]MATRIZ FLUJO EFECTIVO'!N118)</f>
        <v>681202253</v>
      </c>
      <c r="E47" s="24">
        <v>341292511</v>
      </c>
      <c r="F47" s="43"/>
      <c r="G47" s="43"/>
    </row>
    <row r="48" spans="1:7" s="17" customFormat="1" ht="5.0999999999999996" customHeight="1" x14ac:dyDescent="0.2">
      <c r="A48" s="45"/>
      <c r="B48" s="45"/>
      <c r="C48" s="45"/>
      <c r="D48" s="24"/>
      <c r="E48" s="24"/>
    </row>
    <row r="49" spans="1:7" s="17" customFormat="1" ht="12.75" x14ac:dyDescent="0.2">
      <c r="A49" s="21"/>
      <c r="B49" s="21" t="s">
        <v>19</v>
      </c>
      <c r="C49" s="21"/>
      <c r="D49" s="22">
        <f>SUM(D50:D52)</f>
        <v>1027462996</v>
      </c>
      <c r="E49" s="22">
        <f>SUM(E50:E52)</f>
        <v>206511293</v>
      </c>
    </row>
    <row r="50" spans="1:7" s="2" customFormat="1" ht="12.75" x14ac:dyDescent="0.2">
      <c r="A50" s="46"/>
      <c r="B50" s="46"/>
      <c r="C50" s="46" t="s">
        <v>38</v>
      </c>
      <c r="D50" s="33">
        <f>SUM('[2]MATRIZ FLUJO EFECTIVO'!G60)</f>
        <v>438584648</v>
      </c>
      <c r="E50" s="33">
        <v>92758705</v>
      </c>
    </row>
    <row r="51" spans="1:7" s="2" customFormat="1" ht="12.75" x14ac:dyDescent="0.2">
      <c r="A51" s="46"/>
      <c r="B51" s="46"/>
      <c r="C51" s="46" t="s">
        <v>39</v>
      </c>
      <c r="D51" s="33">
        <f>SUM('[2]MATRIZ FLUJO EFECTIVO'!G67)</f>
        <v>225275706</v>
      </c>
      <c r="E51" s="33">
        <v>2209838</v>
      </c>
    </row>
    <row r="52" spans="1:7" s="2" customFormat="1" ht="12.75" x14ac:dyDescent="0.2">
      <c r="A52" s="46"/>
      <c r="B52" s="46"/>
      <c r="C52" s="46" t="s">
        <v>41</v>
      </c>
      <c r="D52" s="33">
        <f>SUM('[2]MATRIZ FLUJO EFECTIVO'!G20+'[2]MATRIZ FLUJO EFECTIVO'!G28+'[2]MATRIZ FLUJO EFECTIVO'!G34+'[2]MATRIZ FLUJO EFECTIVO'!G38+'[2]MATRIZ FLUJO EFECTIVO'!G40+'[2]MATRIZ FLUJO EFECTIVO'!G42+'[2]MATRIZ FLUJO EFECTIVO'!G49+'[2]MATRIZ FLUJO EFECTIVO'!G54+'[2]MATRIZ FLUJO EFECTIVO'!G76+'[2]MATRIZ FLUJO EFECTIVO'!G82+'[2]MATRIZ FLUJO EFECTIVO'!G88+'[2]MATRIZ FLUJO EFECTIVO'!G95+'[2]MATRIZ FLUJO EFECTIVO'!O87+'[2]MATRIZ FLUJO EFECTIVO'!O90+'[2]MATRIZ FLUJO EFECTIVO'!O93+'[2]MATRIZ FLUJO EFECTIVO'!O99+'[2]MATRIZ FLUJO EFECTIVO'!O102+'[2]MATRIZ FLUJO EFECTIVO'!O105+'[2]MATRIZ FLUJO EFECTIVO'!O110+'[2]MATRIZ FLUJO EFECTIVO'!O114+'[2]MATRIZ FLUJO EFECTIVO'!O118)</f>
        <v>363602642</v>
      </c>
      <c r="E52" s="33">
        <v>111542750</v>
      </c>
    </row>
    <row r="53" spans="1:7" s="3" customFormat="1" x14ac:dyDescent="0.25">
      <c r="A53" s="47"/>
      <c r="B53" s="47"/>
      <c r="C53" s="47"/>
      <c r="D53" s="48"/>
      <c r="E53" s="48"/>
      <c r="F53" s="2"/>
    </row>
    <row r="54" spans="1:7" s="20" customFormat="1" x14ac:dyDescent="0.25">
      <c r="A54" s="14" t="s">
        <v>42</v>
      </c>
      <c r="B54" s="15"/>
      <c r="C54" s="15"/>
      <c r="D54" s="39">
        <f>SUM(D44-D49)</f>
        <v>101326140</v>
      </c>
      <c r="E54" s="39">
        <f>SUM(E44-E49)</f>
        <v>578724618</v>
      </c>
      <c r="F54" s="28"/>
      <c r="G54" s="40"/>
    </row>
    <row r="55" spans="1:7" s="20" customFormat="1" x14ac:dyDescent="0.25">
      <c r="A55" s="38"/>
      <c r="B55" s="38"/>
      <c r="C55" s="38"/>
      <c r="D55" s="19"/>
      <c r="E55" s="19"/>
      <c r="F55" s="17"/>
    </row>
    <row r="56" spans="1:7" s="17" customFormat="1" x14ac:dyDescent="0.2">
      <c r="A56" s="14" t="s">
        <v>43</v>
      </c>
      <c r="B56" s="15"/>
      <c r="C56" s="15"/>
      <c r="D56" s="16"/>
      <c r="E56" s="16"/>
    </row>
    <row r="57" spans="1:7" s="17" customFormat="1" x14ac:dyDescent="0.2">
      <c r="A57" s="41"/>
      <c r="B57" s="25"/>
      <c r="C57" s="25"/>
      <c r="D57" s="24"/>
      <c r="E57" s="24"/>
    </row>
    <row r="58" spans="1:7" s="17" customFormat="1" ht="12.75" x14ac:dyDescent="0.2">
      <c r="A58" s="21"/>
      <c r="B58" s="21" t="s">
        <v>8</v>
      </c>
      <c r="C58" s="21"/>
      <c r="D58" s="22">
        <f>SUM(D61:D63)</f>
        <v>7001533</v>
      </c>
      <c r="E58" s="22">
        <f>SUM(E61:E63)</f>
        <v>19105493</v>
      </c>
    </row>
    <row r="59" spans="1:7" s="2" customFormat="1" ht="12.75" customHeight="1" x14ac:dyDescent="0.2">
      <c r="B59" s="49"/>
      <c r="C59" s="49"/>
      <c r="D59" s="50"/>
      <c r="E59" s="50"/>
    </row>
    <row r="60" spans="1:7" s="2" customFormat="1" ht="12.75" x14ac:dyDescent="0.2">
      <c r="B60" s="46"/>
      <c r="C60" s="46" t="s">
        <v>44</v>
      </c>
      <c r="D60" s="50">
        <f>SUM(D61)</f>
        <v>0</v>
      </c>
      <c r="E60" s="50">
        <f>SUM(E61:E61)</f>
        <v>0</v>
      </c>
    </row>
    <row r="61" spans="1:7" s="2" customFormat="1" ht="12.75" x14ac:dyDescent="0.2">
      <c r="B61" s="49"/>
      <c r="C61" s="46" t="s">
        <v>45</v>
      </c>
      <c r="D61" s="33">
        <f>SUM('[2]MATRIZ FLUJO EFECTIVO'!N25+'[2]MATRIZ FLUJO EFECTIVO'!N58-'[2]MATRIZ FLUJO EFECTIVO'!O25-'[2]MATRIZ FLUJO EFECTIVO'!O58)</f>
        <v>0</v>
      </c>
      <c r="E61" s="33">
        <v>0</v>
      </c>
    </row>
    <row r="62" spans="1:7" s="2" customFormat="1" ht="12.75" x14ac:dyDescent="0.2">
      <c r="B62" s="49"/>
      <c r="C62" s="46" t="s">
        <v>46</v>
      </c>
      <c r="D62" s="33">
        <v>0</v>
      </c>
      <c r="E62" s="33">
        <v>0</v>
      </c>
    </row>
    <row r="63" spans="1:7" s="2" customFormat="1" ht="12.75" x14ac:dyDescent="0.2">
      <c r="B63" s="46"/>
      <c r="C63" s="46" t="s">
        <v>47</v>
      </c>
      <c r="D63" s="33">
        <f>SUM('[2]MATRIZ FLUJO EFECTIVO'!N12+'[2]MATRIZ FLUJO EFECTIVO'!N21+'[2]MATRIZ FLUJO EFECTIVO'!N26+'[2]MATRIZ FLUJO EFECTIVO'!N28+'[2]MATRIZ FLUJO EFECTIVO'!N36+'[2]MATRIZ FLUJO EFECTIVO'!N40+'[2]MATRIZ FLUJO EFECTIVO'!N50+'[2]MATRIZ FLUJO EFECTIVO'!N54+'[2]MATRIZ FLUJO EFECTIVO'!N59+'[2]MATRIZ FLUJO EFECTIVO'!N61+'[2]MATRIZ FLUJO EFECTIVO'!N64+'[2]MATRIZ FLUJO EFECTIVO'!N71)</f>
        <v>7001533</v>
      </c>
      <c r="E63" s="33">
        <v>19105493</v>
      </c>
    </row>
    <row r="64" spans="1:7" s="17" customFormat="1" ht="5.0999999999999996" customHeight="1" x14ac:dyDescent="0.2">
      <c r="B64" s="25"/>
      <c r="C64" s="25"/>
      <c r="D64" s="24"/>
      <c r="E64" s="24"/>
    </row>
    <row r="65" spans="1:7" s="17" customFormat="1" ht="12.75" x14ac:dyDescent="0.2">
      <c r="A65" s="21"/>
      <c r="B65" s="21" t="s">
        <v>19</v>
      </c>
      <c r="C65" s="21"/>
      <c r="D65" s="22">
        <f>SUM(D67:D69)</f>
        <v>90570770</v>
      </c>
      <c r="E65" s="22">
        <f>E66+E69</f>
        <v>640544334</v>
      </c>
    </row>
    <row r="66" spans="1:7" s="2" customFormat="1" ht="12.75" x14ac:dyDescent="0.2">
      <c r="A66" s="46"/>
      <c r="C66" s="46" t="s">
        <v>48</v>
      </c>
      <c r="D66" s="50">
        <f>SUM(D67:D67)</f>
        <v>0</v>
      </c>
      <c r="E66" s="50">
        <f>SUM(E67:E67)</f>
        <v>0</v>
      </c>
    </row>
    <row r="67" spans="1:7" s="2" customFormat="1" ht="12.75" x14ac:dyDescent="0.2">
      <c r="A67" s="49"/>
      <c r="B67" s="49"/>
      <c r="C67" s="46" t="s">
        <v>45</v>
      </c>
      <c r="D67" s="33">
        <f>SUM('[1]2EA'!D54)</f>
        <v>0</v>
      </c>
      <c r="E67" s="33">
        <v>0</v>
      </c>
    </row>
    <row r="68" spans="1:7" s="2" customFormat="1" ht="12.75" x14ac:dyDescent="0.2">
      <c r="B68" s="49"/>
      <c r="C68" s="46" t="s">
        <v>46</v>
      </c>
      <c r="D68" s="33">
        <v>0</v>
      </c>
      <c r="E68" s="33">
        <v>0</v>
      </c>
    </row>
    <row r="69" spans="1:7" s="2" customFormat="1" ht="12.75" x14ac:dyDescent="0.2">
      <c r="A69" s="46"/>
      <c r="B69" s="46"/>
      <c r="C69" s="46" t="s">
        <v>49</v>
      </c>
      <c r="D69" s="33">
        <f>SUM('[2]MATRIZ FLUJO EFECTIVO'!O12+'[2]MATRIZ FLUJO EFECTIVO'!O21+'[2]MATRIZ FLUJO EFECTIVO'!O26+'[2]MATRIZ FLUJO EFECTIVO'!O28+'[2]MATRIZ FLUJO EFECTIVO'!O36+'[2]MATRIZ FLUJO EFECTIVO'!O40+'[2]MATRIZ FLUJO EFECTIVO'!O50+'[2]MATRIZ FLUJO EFECTIVO'!O54+'[2]MATRIZ FLUJO EFECTIVO'!O59+'[2]MATRIZ FLUJO EFECTIVO'!O61+'[2]MATRIZ FLUJO EFECTIVO'!O64+'[2]MATRIZ FLUJO EFECTIVO'!O71)</f>
        <v>90570770</v>
      </c>
      <c r="E69" s="33">
        <v>640544334</v>
      </c>
    </row>
    <row r="70" spans="1:7" s="3" customFormat="1" ht="5.0999999999999996" customHeight="1" x14ac:dyDescent="0.25">
      <c r="A70" s="51"/>
      <c r="B70" s="51"/>
      <c r="C70" s="51"/>
      <c r="D70" s="13"/>
      <c r="E70" s="13"/>
      <c r="F70" s="2"/>
    </row>
    <row r="71" spans="1:7" s="20" customFormat="1" x14ac:dyDescent="0.25">
      <c r="A71" s="14" t="s">
        <v>50</v>
      </c>
      <c r="B71" s="15"/>
      <c r="C71" s="15"/>
      <c r="D71" s="39">
        <f>D58-D65</f>
        <v>-83569237</v>
      </c>
      <c r="E71" s="39">
        <f>E58-E65</f>
        <v>-621438841</v>
      </c>
      <c r="F71" s="28"/>
      <c r="G71" s="40"/>
    </row>
    <row r="72" spans="1:7" s="17" customFormat="1" ht="12.75" x14ac:dyDescent="0.2">
      <c r="A72" s="25"/>
      <c r="B72" s="25"/>
      <c r="C72" s="25"/>
      <c r="D72" s="24"/>
      <c r="E72" s="24"/>
    </row>
    <row r="73" spans="1:7" s="20" customFormat="1" ht="15.75" thickBot="1" x14ac:dyDescent="0.3">
      <c r="A73" s="52" t="s">
        <v>51</v>
      </c>
      <c r="B73" s="53"/>
      <c r="C73" s="53"/>
      <c r="D73" s="54">
        <f>D40+D54+D71</f>
        <v>314261485</v>
      </c>
      <c r="E73" s="54">
        <f>E40+E54+E71</f>
        <v>-534423063</v>
      </c>
      <c r="F73" s="17"/>
    </row>
    <row r="74" spans="1:7" s="17" customFormat="1" ht="15.75" thickBot="1" x14ac:dyDescent="0.25">
      <c r="A74" s="55" t="s">
        <v>52</v>
      </c>
      <c r="B74" s="56"/>
      <c r="C74" s="56"/>
      <c r="D74" s="57">
        <f>SUM('[1]1ESF'!C14)</f>
        <v>452530188</v>
      </c>
      <c r="E74" s="57">
        <v>986953251</v>
      </c>
    </row>
    <row r="75" spans="1:7" s="17" customFormat="1" x14ac:dyDescent="0.2">
      <c r="A75" s="58" t="s">
        <v>53</v>
      </c>
      <c r="B75" s="59"/>
      <c r="C75" s="59"/>
      <c r="D75" s="60">
        <f>SUM('[1]1ESF'!B14)</f>
        <v>766791673</v>
      </c>
      <c r="E75" s="60">
        <v>452530188</v>
      </c>
    </row>
    <row r="76" spans="1:7" s="20" customFormat="1" ht="4.5" customHeight="1" x14ac:dyDescent="0.25">
      <c r="A76" s="61"/>
      <c r="B76" s="61"/>
      <c r="C76" s="61"/>
      <c r="D76" s="61"/>
      <c r="E76" s="61"/>
      <c r="F76" s="17"/>
    </row>
    <row r="77" spans="1:7" s="20" customFormat="1" ht="12.75" customHeight="1" x14ac:dyDescent="0.25">
      <c r="A77" s="62" t="s">
        <v>54</v>
      </c>
      <c r="B77" s="63"/>
      <c r="C77" s="63"/>
      <c r="F77" s="17"/>
    </row>
    <row r="78" spans="1:7" s="65" customFormat="1" x14ac:dyDescent="0.25">
      <c r="A78" s="64"/>
      <c r="B78" s="64"/>
      <c r="C78" s="64"/>
      <c r="F78" s="2"/>
      <c r="G78" s="3"/>
    </row>
    <row r="79" spans="1:7" s="65" customFormat="1" x14ac:dyDescent="0.25">
      <c r="A79" s="3"/>
      <c r="B79" s="3"/>
      <c r="C79" s="3"/>
      <c r="D79" s="66"/>
      <c r="E79" s="66"/>
      <c r="F79" s="2"/>
      <c r="G79" s="3"/>
    </row>
    <row r="80" spans="1:7" s="65" customFormat="1" x14ac:dyDescent="0.25">
      <c r="A80" s="3"/>
      <c r="B80" s="3"/>
      <c r="C80" s="67"/>
      <c r="D80" s="68"/>
      <c r="E80" s="68"/>
      <c r="F80" s="2"/>
      <c r="G80" s="3"/>
    </row>
    <row r="81" spans="1:7" s="65" customFormat="1" x14ac:dyDescent="0.25">
      <c r="A81" s="3"/>
      <c r="B81" s="3"/>
      <c r="C81" s="69"/>
      <c r="D81" s="70"/>
      <c r="E81" s="70"/>
      <c r="F81" s="2"/>
      <c r="G81" s="3"/>
    </row>
    <row r="82" spans="1:7" s="65" customFormat="1" x14ac:dyDescent="0.25">
      <c r="A82" s="3"/>
      <c r="B82" s="3"/>
      <c r="C82" s="71"/>
      <c r="D82" s="70"/>
      <c r="E82" s="70"/>
      <c r="F82" s="2"/>
      <c r="G82" s="3"/>
    </row>
    <row r="83" spans="1:7" s="65" customFormat="1" x14ac:dyDescent="0.25">
      <c r="A83" s="3"/>
      <c r="B83" s="3"/>
      <c r="C83" s="3"/>
      <c r="D83" s="72"/>
      <c r="E83" s="73"/>
      <c r="F83" s="2"/>
      <c r="G83" s="3"/>
    </row>
    <row r="84" spans="1:7" s="75" customFormat="1" x14ac:dyDescent="0.25">
      <c r="A84" s="3"/>
      <c r="B84" s="3"/>
      <c r="C84" s="3"/>
      <c r="D84" s="74"/>
      <c r="E84" s="74"/>
      <c r="F84" s="65"/>
    </row>
    <row r="87" spans="1:7" x14ac:dyDescent="0.25">
      <c r="C87" s="67"/>
      <c r="D87" s="76"/>
    </row>
    <row r="88" spans="1:7" x14ac:dyDescent="0.25">
      <c r="C88" s="67"/>
      <c r="D88" s="76"/>
    </row>
    <row r="89" spans="1:7" x14ac:dyDescent="0.25">
      <c r="C89" s="67"/>
      <c r="D89" s="76"/>
    </row>
    <row r="90" spans="1:7" x14ac:dyDescent="0.25">
      <c r="C90" s="77"/>
      <c r="D90" s="78"/>
    </row>
  </sheetData>
  <mergeCells count="8">
    <mergeCell ref="F45:G45"/>
    <mergeCell ref="F47:G47"/>
    <mergeCell ref="A1:E1"/>
    <mergeCell ref="A2:E2"/>
    <mergeCell ref="A3:E3"/>
    <mergeCell ref="A4:E4"/>
    <mergeCell ref="A5:E5"/>
    <mergeCell ref="A6:C6"/>
  </mergeCells>
  <pageMargins left="0.70866141732283472" right="0.70866141732283472" top="0.74803149606299213" bottom="0.74803149606299213" header="0.31496062992125984" footer="0.31496062992125984"/>
  <pageSetup scale="55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 EFE</vt:lpstr>
      <vt:lpstr>'5 EFE'!Área_de_impresión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</dc:creator>
  <cp:lastModifiedBy>Ramon</cp:lastModifiedBy>
  <dcterms:created xsi:type="dcterms:W3CDTF">2022-10-31T04:35:49Z</dcterms:created>
  <dcterms:modified xsi:type="dcterms:W3CDTF">2022-10-31T04:35:51Z</dcterms:modified>
</cp:coreProperties>
</file>