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Información Magin\"/>
    </mc:Choice>
  </mc:AlternateContent>
  <xr:revisionPtr revIDLastSave="0" documentId="8_{BE2CEFD8-2C78-457B-9274-9B46C2E50C45}" xr6:coauthVersionLast="47" xr6:coauthVersionMax="47" xr10:uidLastSave="{00000000-0000-0000-0000-000000000000}"/>
  <bookViews>
    <workbookView xWindow="-120" yWindow="-120" windowWidth="20730" windowHeight="11160" xr2:uid="{8B933788-6FB1-4CBC-B744-78CEF94B7C98}"/>
  </bookViews>
  <sheets>
    <sheet name="11 Clasif x O.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1" i="1" l="1"/>
  <c r="H91" i="1" s="1"/>
  <c r="G85" i="1"/>
  <c r="F85" i="1"/>
  <c r="E85" i="1"/>
  <c r="H85" i="1" s="1"/>
  <c r="D85" i="1"/>
  <c r="C85" i="1"/>
  <c r="D80" i="1"/>
  <c r="E78" i="1"/>
  <c r="H78" i="1" s="1"/>
  <c r="H76" i="1"/>
  <c r="G71" i="1"/>
  <c r="F71" i="1"/>
  <c r="D71" i="1"/>
  <c r="D11" i="1" s="1"/>
  <c r="C71" i="1"/>
  <c r="E71" i="1" s="1"/>
  <c r="H71" i="1" s="1"/>
  <c r="E69" i="1"/>
  <c r="E68" i="1"/>
  <c r="H68" i="1" s="1"/>
  <c r="E67" i="1"/>
  <c r="G66" i="1"/>
  <c r="F66" i="1"/>
  <c r="D66" i="1"/>
  <c r="C66" i="1"/>
  <c r="E66" i="1" s="1"/>
  <c r="H66" i="1" s="1"/>
  <c r="E64" i="1"/>
  <c r="H64" i="1" s="1"/>
  <c r="E63" i="1"/>
  <c r="H63" i="1" s="1"/>
  <c r="E62" i="1"/>
  <c r="E61" i="1"/>
  <c r="H61" i="1" s="1"/>
  <c r="H60" i="1"/>
  <c r="E60" i="1"/>
  <c r="E59" i="1"/>
  <c r="H59" i="1" s="1"/>
  <c r="E58" i="1"/>
  <c r="H58" i="1" s="1"/>
  <c r="H57" i="1"/>
  <c r="E57" i="1"/>
  <c r="E56" i="1"/>
  <c r="H56" i="1" s="1"/>
  <c r="G55" i="1"/>
  <c r="F55" i="1"/>
  <c r="F11" i="1" s="1"/>
  <c r="D55" i="1"/>
  <c r="C55" i="1"/>
  <c r="E55" i="1" s="1"/>
  <c r="H55" i="1" s="1"/>
  <c r="E54" i="1"/>
  <c r="E48" i="1"/>
  <c r="H48" i="1" s="1"/>
  <c r="E47" i="1"/>
  <c r="H47" i="1" s="1"/>
  <c r="E45" i="1"/>
  <c r="H45" i="1" s="1"/>
  <c r="G44" i="1"/>
  <c r="F44" i="1"/>
  <c r="D44" i="1"/>
  <c r="C44" i="1"/>
  <c r="E44" i="1" s="1"/>
  <c r="H44" i="1" s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G33" i="1"/>
  <c r="F33" i="1"/>
  <c r="D33" i="1"/>
  <c r="C33" i="1"/>
  <c r="E33" i="1" s="1"/>
  <c r="H33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G22" i="1"/>
  <c r="G11" i="1" s="1"/>
  <c r="F22" i="1"/>
  <c r="D22" i="1"/>
  <c r="C22" i="1"/>
  <c r="E22" i="1" s="1"/>
  <c r="H22" i="1" s="1"/>
  <c r="E20" i="1"/>
  <c r="H20" i="1" s="1"/>
  <c r="E19" i="1"/>
  <c r="E18" i="1"/>
  <c r="H18" i="1" s="1"/>
  <c r="E17" i="1"/>
  <c r="H17" i="1" s="1"/>
  <c r="H16" i="1"/>
  <c r="E16" i="1"/>
  <c r="E15" i="1"/>
  <c r="H15" i="1" s="1"/>
  <c r="E14" i="1"/>
  <c r="H14" i="1" s="1"/>
  <c r="G13" i="1"/>
  <c r="F13" i="1"/>
  <c r="D13" i="1"/>
  <c r="C13" i="1"/>
  <c r="E13" i="1" s="1"/>
  <c r="H13" i="1" s="1"/>
  <c r="C11" i="1" l="1"/>
  <c r="E11" i="1" s="1"/>
  <c r="H11" i="1" s="1"/>
</calcChain>
</file>

<file path=xl/sharedStrings.xml><?xml version="1.0" encoding="utf-8"?>
<sst xmlns="http://schemas.openxmlformats.org/spreadsheetml/2006/main" count="90" uniqueCount="89">
  <si>
    <t>GOBIERNO CONSTITUCIONAL DEL ESTADO DE CHIAPAS</t>
  </si>
  <si>
    <t>ÓRGANOS AUTÓNOMOS</t>
  </si>
  <si>
    <t>ESTADO ANALÍTICO DEL EJERCICIO DEL PRESUPUESTO DE EGRESOS</t>
  </si>
  <si>
    <t>CLASIFICACIÓN POR OBJETO DEL GASTO (CAPÍTULO Y CONCEPTO)</t>
  </si>
  <si>
    <t>DEL 1 DE ENERO AL 30 DE SEPTIEMBRE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</si>
  <si>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</si>
  <si>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</si>
  <si>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</si>
  <si>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</si>
  <si>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</si>
  <si>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</si>
  <si>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</si>
  <si>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</si>
  <si>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</si>
  <si>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</si>
  <si>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</si>
  <si>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</si>
  <si>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</si>
  <si>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</si>
  <si>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</si>
  <si>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</si>
  <si>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</si>
  <si>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</si>
  <si>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</si>
  <si>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</si>
  <si>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</si>
  <si>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</si>
  <si>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</si>
  <si>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</si>
  <si>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</si>
  <si>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</si>
  <si>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</si>
  <si>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</si>
  <si>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</si>
  <si>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</si>
  <si>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</si>
  <si>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</si>
  <si>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</si>
  <si>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</si>
  <si>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</si>
  <si>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</si>
  <si>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</si>
  <si>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</si>
  <si>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</si>
  <si>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</si>
  <si>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</si>
  <si>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</si>
  <si>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</si>
  <si>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</si>
  <si>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</si>
  <si>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</si>
  <si>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</si>
  <si>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</si>
  <si>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</si>
  <si>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</si>
  <si>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</si>
  <si>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</si>
  <si>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</si>
  <si>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</si>
  <si>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</si>
  <si>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</si>
  <si>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</si>
  <si>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</si>
  <si>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</si>
  <si>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</si>
  <si>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</si>
  <si>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</si>
  <si>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</si>
  <si>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</si>
  <si>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</si>
  <si>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</si>
  <si>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</si>
  <si>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</si>
  <si>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</si>
  <si>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</si>
  <si>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</si>
  <si>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</si>
  <si>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</si>
  <si>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</si>
  <si>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</si>
  <si>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</si>
  <si>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</si>
  <si>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</si>
  <si>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</si>
  <si>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</si>
  <si>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</si>
  <si>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</si>
  <si>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Adeudos de Ejercicios Fiscales Anteriores (ADEFAS)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</si>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</sst>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6">
    <xf numFmtId="0" fontId="0" fillId="0" borderId="0" xfId="0"/>
    <xf numFmtId="0" fontId="3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7" fillId="3" borderId="8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164" fontId="8" fillId="0" borderId="0" xfId="1" applyNumberFormat="1" applyFont="1" applyAlignment="1">
      <alignment vertical="center"/>
    </xf>
    <xf numFmtId="0" fontId="2" fillId="0" borderId="0" xfId="1" applyAlignment="1">
      <alignment vertical="center"/>
    </xf>
    <xf numFmtId="0" fontId="8" fillId="0" borderId="0" xfId="1" applyFont="1" applyAlignment="1">
      <alignment horizontal="center" vertical="top"/>
    </xf>
    <xf numFmtId="164" fontId="8" fillId="0" borderId="0" xfId="1" applyNumberFormat="1" applyFont="1" applyAlignment="1">
      <alignment vertical="top"/>
    </xf>
    <xf numFmtId="0" fontId="9" fillId="4" borderId="0" xfId="1" applyFont="1" applyFill="1" applyAlignment="1">
      <alignment horizontal="left" vertical="top"/>
    </xf>
    <xf numFmtId="164" fontId="9" fillId="4" borderId="0" xfId="1" applyNumberFormat="1" applyFont="1" applyFill="1" applyAlignment="1">
      <alignment vertical="top"/>
    </xf>
    <xf numFmtId="0" fontId="9" fillId="0" borderId="0" xfId="1" applyFont="1" applyAlignment="1">
      <alignment vertical="top"/>
    </xf>
    <xf numFmtId="0" fontId="10" fillId="0" borderId="0" xfId="1" applyFont="1" applyAlignment="1">
      <alignment vertical="top"/>
    </xf>
    <xf numFmtId="0" fontId="10" fillId="0" borderId="0" xfId="1" applyFont="1" applyAlignment="1">
      <alignment horizontal="justify" vertical="top"/>
    </xf>
    <xf numFmtId="164" fontId="10" fillId="0" borderId="0" xfId="1" applyNumberFormat="1" applyFont="1" applyAlignment="1">
      <alignment vertical="top"/>
    </xf>
    <xf numFmtId="0" fontId="2" fillId="0" borderId="0" xfId="1" applyAlignment="1">
      <alignment vertical="top"/>
    </xf>
    <xf numFmtId="0" fontId="10" fillId="0" borderId="0" xfId="1" applyFont="1" applyAlignment="1">
      <alignment vertical="top" wrapText="1"/>
    </xf>
    <xf numFmtId="0" fontId="10" fillId="0" borderId="0" xfId="1" applyFont="1" applyAlignment="1">
      <alignment horizontal="justify" vertical="top" wrapText="1"/>
    </xf>
    <xf numFmtId="0" fontId="9" fillId="4" borderId="0" xfId="1" applyFont="1" applyFill="1" applyAlignment="1">
      <alignment horizontal="left" vertical="top" wrapText="1"/>
    </xf>
    <xf numFmtId="0" fontId="2" fillId="0" borderId="0" xfId="1"/>
    <xf numFmtId="0" fontId="2" fillId="0" borderId="10" xfId="1" applyBorder="1"/>
    <xf numFmtId="0" fontId="9" fillId="0" borderId="0" xfId="1" applyFont="1" applyAlignment="1">
      <alignment horizontal="justify"/>
    </xf>
    <xf numFmtId="0" fontId="10" fillId="0" borderId="0" xfId="1" applyFont="1" applyAlignment="1">
      <alignment horizontal="justify"/>
    </xf>
    <xf numFmtId="164" fontId="9" fillId="0" borderId="0" xfId="1" applyNumberFormat="1" applyFont="1" applyAlignment="1">
      <alignment vertical="top"/>
    </xf>
    <xf numFmtId="0" fontId="8" fillId="0" borderId="0" xfId="1" applyFont="1"/>
  </cellXfs>
  <cellStyles count="3">
    <cellStyle name="Normal" xfId="0" builtinId="0"/>
    <cellStyle name="Normal 12 3 2" xfId="2" xr:uid="{18A80FB2-7334-4135-BC36-E38C94530A6E}"/>
    <cellStyle name="Normal 3_1. Ingreso Público" xfId="1" xr:uid="{A1ED0F3D-762B-41D8-BD37-8C5EFF6823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3F3F1-C82E-4947-AEF6-4F994ED1513B}">
  <dimension ref="A1:I97"/>
  <sheetViews>
    <sheetView showGridLines="0" tabSelected="1" workbookViewId="0">
      <selection activeCell="C9" sqref="A9:XFD73"/>
    </sheetView>
  </sheetViews>
  <sheetFormatPr baseColWidth="10" defaultRowHeight="15" x14ac:dyDescent="0.25"/>
  <cols>
    <col min="1" max="1" width="2.7109375" style="30" customWidth="1"/>
    <col min="2" max="2" width="47.85546875" style="30" customWidth="1"/>
    <col min="3" max="3" width="14" style="30" customWidth="1"/>
    <col min="4" max="5" width="15.7109375" style="30" customWidth="1"/>
    <col min="6" max="7" width="14.42578125" style="30" customWidth="1"/>
    <col min="8" max="8" width="15.7109375" style="30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8" x14ac:dyDescent="0.25">
      <c r="A4" s="1" t="s">
        <v>3</v>
      </c>
      <c r="B4" s="1"/>
      <c r="C4" s="1"/>
      <c r="D4" s="1"/>
      <c r="E4" s="1"/>
      <c r="F4" s="1"/>
      <c r="G4" s="1"/>
      <c r="H4" s="1"/>
    </row>
    <row r="5" spans="1:8" x14ac:dyDescent="0.25">
      <c r="A5" s="2" t="s">
        <v>4</v>
      </c>
      <c r="B5" s="2"/>
      <c r="C5" s="2"/>
      <c r="D5" s="2"/>
      <c r="E5" s="2"/>
      <c r="F5" s="2"/>
      <c r="G5" s="2"/>
      <c r="H5" s="2"/>
    </row>
    <row r="6" spans="1:8" x14ac:dyDescent="0.25">
      <c r="A6" s="3" t="s">
        <v>5</v>
      </c>
      <c r="B6" s="3"/>
      <c r="C6" s="3"/>
      <c r="D6" s="3"/>
      <c r="E6" s="3"/>
      <c r="F6" s="3"/>
      <c r="G6" s="3"/>
      <c r="H6" s="3"/>
    </row>
    <row r="7" spans="1:8" ht="15" customHeight="1" x14ac:dyDescent="0.25">
      <c r="A7" s="4" t="s">
        <v>6</v>
      </c>
      <c r="B7" s="5"/>
      <c r="C7" s="5" t="s">
        <v>7</v>
      </c>
      <c r="D7" s="5"/>
      <c r="E7" s="5"/>
      <c r="F7" s="5"/>
      <c r="G7" s="5"/>
      <c r="H7" s="6" t="s">
        <v>8</v>
      </c>
    </row>
    <row r="8" spans="1:8" ht="24" x14ac:dyDescent="0.25">
      <c r="A8" s="7"/>
      <c r="B8" s="8"/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/>
    </row>
    <row r="9" spans="1:8" x14ac:dyDescent="0.25">
      <c r="A9" s="11"/>
      <c r="B9" s="12"/>
      <c r="C9" s="13">
        <v>1</v>
      </c>
      <c r="D9" s="13">
        <v>2</v>
      </c>
      <c r="E9" s="13" t="s">
        <v>14</v>
      </c>
      <c r="F9" s="13">
        <v>4</v>
      </c>
      <c r="G9" s="13">
        <v>5</v>
      </c>
      <c r="H9" s="14" t="s">
        <v>15</v>
      </c>
    </row>
    <row r="10" spans="1:8" s="17" customFormat="1" ht="2.25" customHeight="1" x14ac:dyDescent="0.25">
      <c r="A10" s="15"/>
      <c r="B10" s="15"/>
      <c r="C10" s="16"/>
      <c r="D10" s="16"/>
      <c r="E10" s="16"/>
      <c r="F10" s="16"/>
      <c r="G10" s="16"/>
      <c r="H10" s="16"/>
    </row>
    <row r="11" spans="1:8" s="17" customFormat="1" ht="16.5" customHeight="1" x14ac:dyDescent="0.25">
      <c r="A11" s="18" t="s">
        <v>16</v>
      </c>
      <c r="B11" s="18" t="s">
        <v>16</v>
      </c>
      <c r="C11" s="19">
        <f>SUM(C13,C22,C33,C44,C55,C66,C71,C85)</f>
        <v>3420426155</v>
      </c>
      <c r="D11" s="19">
        <f>SUM(D13,D22,D33,D44,D55,D66,D71,D85)</f>
        <v>903370994</v>
      </c>
      <c r="E11" s="19">
        <f>C11+D11</f>
        <v>4323797149</v>
      </c>
      <c r="F11" s="19">
        <f>SUM(F13,F22,F33,F44,F55,F66,F71,F85)</f>
        <v>2893317333</v>
      </c>
      <c r="G11" s="19">
        <f>SUM(G13,G22,G33,G44,G55,G66,G71,G85)</f>
        <v>2854965601</v>
      </c>
      <c r="H11" s="19">
        <f>SUM(E11-F11)</f>
        <v>1430479816</v>
      </c>
    </row>
    <row r="12" spans="1:8" s="17" customFormat="1" ht="12" customHeight="1" x14ac:dyDescent="0.25">
      <c r="A12" s="15"/>
      <c r="B12" s="15"/>
      <c r="C12" s="16"/>
      <c r="D12" s="16"/>
      <c r="E12" s="16"/>
      <c r="F12" s="16"/>
      <c r="G12" s="16"/>
      <c r="H12" s="16"/>
    </row>
    <row r="13" spans="1:8" s="22" customFormat="1" ht="12" x14ac:dyDescent="0.25">
      <c r="A13" s="20" t="s">
        <v>17</v>
      </c>
      <c r="B13" s="20"/>
      <c r="C13" s="21">
        <f>SUM(C14:C20)</f>
        <v>1083111520</v>
      </c>
      <c r="D13" s="21">
        <f>SUM(D14:D20)</f>
        <v>76103366</v>
      </c>
      <c r="E13" s="21">
        <f>C13+D13</f>
        <v>1159214886</v>
      </c>
      <c r="F13" s="21">
        <f>SUM(F14:F20)</f>
        <v>736999360</v>
      </c>
      <c r="G13" s="21">
        <f>SUM(G14:G20)</f>
        <v>717742137</v>
      </c>
      <c r="H13" s="21">
        <f>SUM(E13-F13)</f>
        <v>422215526</v>
      </c>
    </row>
    <row r="14" spans="1:8" s="23" customFormat="1" ht="12" customHeight="1" x14ac:dyDescent="0.25">
      <c r="B14" s="24" t="s">
        <v>18</v>
      </c>
      <c r="C14" s="25">
        <v>381616050</v>
      </c>
      <c r="D14" s="25">
        <v>14095239</v>
      </c>
      <c r="E14" s="25">
        <f t="shared" ref="E14:E31" si="0">C14+D14</f>
        <v>395711289</v>
      </c>
      <c r="F14" s="25">
        <v>289004535</v>
      </c>
      <c r="G14" s="25">
        <v>276507460</v>
      </c>
      <c r="H14" s="25">
        <f>E14-F14</f>
        <v>106706754</v>
      </c>
    </row>
    <row r="15" spans="1:8" s="26" customFormat="1" ht="12.75" customHeight="1" x14ac:dyDescent="0.25">
      <c r="A15" s="23"/>
      <c r="B15" s="24" t="s">
        <v>19</v>
      </c>
      <c r="C15" s="25">
        <v>4605223</v>
      </c>
      <c r="D15" s="25">
        <v>14786827</v>
      </c>
      <c r="E15" s="25">
        <f t="shared" si="0"/>
        <v>19392050</v>
      </c>
      <c r="F15" s="25">
        <v>13222359</v>
      </c>
      <c r="G15" s="25">
        <v>11675853</v>
      </c>
      <c r="H15" s="25">
        <f>E15-F15</f>
        <v>6169691</v>
      </c>
    </row>
    <row r="16" spans="1:8" s="26" customFormat="1" ht="12.75" customHeight="1" x14ac:dyDescent="0.25">
      <c r="A16" s="23"/>
      <c r="B16" s="24" t="s">
        <v>20</v>
      </c>
      <c r="C16" s="25">
        <v>501648504</v>
      </c>
      <c r="D16" s="25">
        <v>18128438</v>
      </c>
      <c r="E16" s="25">
        <f t="shared" si="0"/>
        <v>519776942</v>
      </c>
      <c r="F16" s="25">
        <v>271497399</v>
      </c>
      <c r="G16" s="25">
        <v>269167200</v>
      </c>
      <c r="H16" s="25">
        <f t="shared" ref="H16:H20" si="1">E16-F16</f>
        <v>248279543</v>
      </c>
    </row>
    <row r="17" spans="1:8" s="26" customFormat="1" ht="12.75" customHeight="1" x14ac:dyDescent="0.25">
      <c r="A17" s="23"/>
      <c r="B17" s="24" t="s">
        <v>21</v>
      </c>
      <c r="C17" s="25">
        <v>71755000</v>
      </c>
      <c r="D17" s="25">
        <v>15276801</v>
      </c>
      <c r="E17" s="25">
        <f t="shared" si="0"/>
        <v>87031801</v>
      </c>
      <c r="F17" s="25">
        <v>58640083</v>
      </c>
      <c r="G17" s="25">
        <v>56384743</v>
      </c>
      <c r="H17" s="25">
        <f t="shared" si="1"/>
        <v>28391718</v>
      </c>
    </row>
    <row r="18" spans="1:8" s="26" customFormat="1" ht="12.75" customHeight="1" x14ac:dyDescent="0.25">
      <c r="A18" s="23"/>
      <c r="B18" s="24" t="s">
        <v>22</v>
      </c>
      <c r="C18" s="25">
        <v>89388470</v>
      </c>
      <c r="D18" s="25">
        <v>9665949</v>
      </c>
      <c r="E18" s="25">
        <f t="shared" si="0"/>
        <v>99054419</v>
      </c>
      <c r="F18" s="25">
        <v>69882240</v>
      </c>
      <c r="G18" s="25">
        <v>69691951</v>
      </c>
      <c r="H18" s="25">
        <f t="shared" si="1"/>
        <v>29172179</v>
      </c>
    </row>
    <row r="19" spans="1:8" s="26" customFormat="1" ht="12.75" customHeight="1" x14ac:dyDescent="0.25">
      <c r="A19" s="23"/>
      <c r="B19" s="24" t="s">
        <v>23</v>
      </c>
      <c r="C19" s="25">
        <v>0</v>
      </c>
      <c r="D19" s="25">
        <v>0</v>
      </c>
      <c r="E19" s="25">
        <f t="shared" si="0"/>
        <v>0</v>
      </c>
      <c r="F19" s="25">
        <v>0</v>
      </c>
      <c r="G19" s="25">
        <v>0</v>
      </c>
      <c r="H19" s="25">
        <v>0</v>
      </c>
    </row>
    <row r="20" spans="1:8" s="26" customFormat="1" ht="12.75" customHeight="1" x14ac:dyDescent="0.25">
      <c r="A20" s="23"/>
      <c r="B20" s="24" t="s">
        <v>24</v>
      </c>
      <c r="C20" s="25">
        <v>34098273</v>
      </c>
      <c r="D20" s="25">
        <v>4150112</v>
      </c>
      <c r="E20" s="25">
        <f t="shared" si="0"/>
        <v>38248385</v>
      </c>
      <c r="F20" s="25">
        <v>34752744</v>
      </c>
      <c r="G20" s="25">
        <v>34314930</v>
      </c>
      <c r="H20" s="25">
        <f t="shared" si="1"/>
        <v>3495641</v>
      </c>
    </row>
    <row r="21" spans="1:8" s="17" customFormat="1" ht="3.75" customHeight="1" x14ac:dyDescent="0.25">
      <c r="A21" s="15"/>
      <c r="B21" s="15"/>
      <c r="C21" s="16"/>
      <c r="D21" s="16"/>
      <c r="E21" s="25"/>
      <c r="F21" s="16"/>
      <c r="G21" s="16"/>
      <c r="H21" s="16"/>
    </row>
    <row r="22" spans="1:8" s="22" customFormat="1" ht="12" x14ac:dyDescent="0.25">
      <c r="A22" s="20" t="s">
        <v>25</v>
      </c>
      <c r="B22" s="20"/>
      <c r="C22" s="21">
        <f>SUM(C23:C31)</f>
        <v>83835896</v>
      </c>
      <c r="D22" s="21">
        <f>SUM(D23:D31)</f>
        <v>3974451</v>
      </c>
      <c r="E22" s="21">
        <f>C22+D22</f>
        <v>87810347</v>
      </c>
      <c r="F22" s="21">
        <f>SUM(F23:F31)</f>
        <v>51147026</v>
      </c>
      <c r="G22" s="21">
        <f>SUM(G23:G31)</f>
        <v>50881937</v>
      </c>
      <c r="H22" s="21">
        <f>SUM(E22-F22)</f>
        <v>36663321</v>
      </c>
    </row>
    <row r="23" spans="1:8" s="26" customFormat="1" ht="24" customHeight="1" x14ac:dyDescent="0.25">
      <c r="A23" s="27"/>
      <c r="B23" s="28" t="s">
        <v>26</v>
      </c>
      <c r="C23" s="25">
        <v>17329294</v>
      </c>
      <c r="D23" s="25">
        <v>4592108</v>
      </c>
      <c r="E23" s="25">
        <f t="shared" si="0"/>
        <v>21921402</v>
      </c>
      <c r="F23" s="25">
        <v>12656665</v>
      </c>
      <c r="G23" s="25">
        <v>12516285</v>
      </c>
      <c r="H23" s="25">
        <f t="shared" ref="H23:H31" si="2">E23-F23</f>
        <v>9264737</v>
      </c>
    </row>
    <row r="24" spans="1:8" s="26" customFormat="1" ht="12.75" customHeight="1" x14ac:dyDescent="0.25">
      <c r="A24" s="23"/>
      <c r="B24" s="24" t="s">
        <v>27</v>
      </c>
      <c r="C24" s="25">
        <v>17931273</v>
      </c>
      <c r="D24" s="25">
        <v>527587</v>
      </c>
      <c r="E24" s="25">
        <f t="shared" si="0"/>
        <v>18458860</v>
      </c>
      <c r="F24" s="25">
        <v>12035182</v>
      </c>
      <c r="G24" s="25">
        <v>12009373</v>
      </c>
      <c r="H24" s="25">
        <f t="shared" si="2"/>
        <v>6423678</v>
      </c>
    </row>
    <row r="25" spans="1:8" s="26" customFormat="1" ht="24" customHeight="1" x14ac:dyDescent="0.25">
      <c r="A25" s="23"/>
      <c r="B25" s="28" t="s">
        <v>28</v>
      </c>
      <c r="C25" s="25">
        <v>3000</v>
      </c>
      <c r="D25" s="25">
        <v>-500</v>
      </c>
      <c r="E25" s="25">
        <f t="shared" si="0"/>
        <v>2500</v>
      </c>
      <c r="F25" s="25">
        <v>129</v>
      </c>
      <c r="G25" s="25">
        <v>129</v>
      </c>
      <c r="H25" s="25">
        <f t="shared" si="2"/>
        <v>2371</v>
      </c>
    </row>
    <row r="26" spans="1:8" s="26" customFormat="1" ht="12.75" customHeight="1" x14ac:dyDescent="0.25">
      <c r="A26" s="23"/>
      <c r="B26" s="24" t="s">
        <v>29</v>
      </c>
      <c r="C26" s="25">
        <v>2293863</v>
      </c>
      <c r="D26" s="25">
        <v>751461</v>
      </c>
      <c r="E26" s="25">
        <f t="shared" si="0"/>
        <v>3045324</v>
      </c>
      <c r="F26" s="25">
        <v>2126067</v>
      </c>
      <c r="G26" s="25">
        <v>2118753</v>
      </c>
      <c r="H26" s="25">
        <f t="shared" si="2"/>
        <v>919257</v>
      </c>
    </row>
    <row r="27" spans="1:8" s="26" customFormat="1" ht="12.75" customHeight="1" x14ac:dyDescent="0.25">
      <c r="A27" s="23"/>
      <c r="B27" s="24" t="s">
        <v>30</v>
      </c>
      <c r="C27" s="25">
        <v>6301229</v>
      </c>
      <c r="D27" s="25">
        <v>-834785</v>
      </c>
      <c r="E27" s="25">
        <f t="shared" si="0"/>
        <v>5466444</v>
      </c>
      <c r="F27" s="25">
        <v>2436072</v>
      </c>
      <c r="G27" s="25">
        <v>2426849</v>
      </c>
      <c r="H27" s="25">
        <f t="shared" si="2"/>
        <v>3030372</v>
      </c>
    </row>
    <row r="28" spans="1:8" s="26" customFormat="1" ht="12.75" customHeight="1" x14ac:dyDescent="0.25">
      <c r="A28" s="23"/>
      <c r="B28" s="24" t="s">
        <v>31</v>
      </c>
      <c r="C28" s="25">
        <v>34463160</v>
      </c>
      <c r="D28" s="25">
        <v>-565888</v>
      </c>
      <c r="E28" s="25">
        <f t="shared" si="0"/>
        <v>33897272</v>
      </c>
      <c r="F28" s="25">
        <v>20465509</v>
      </c>
      <c r="G28" s="25">
        <v>20433635</v>
      </c>
      <c r="H28" s="25">
        <f t="shared" si="2"/>
        <v>13431763</v>
      </c>
    </row>
    <row r="29" spans="1:8" s="26" customFormat="1" ht="24" customHeight="1" x14ac:dyDescent="0.25">
      <c r="A29" s="23"/>
      <c r="B29" s="28" t="s">
        <v>32</v>
      </c>
      <c r="C29" s="25">
        <v>1420626</v>
      </c>
      <c r="D29" s="25">
        <v>1520769</v>
      </c>
      <c r="E29" s="25">
        <f t="shared" si="0"/>
        <v>2941395</v>
      </c>
      <c r="F29" s="25">
        <v>330183</v>
      </c>
      <c r="G29" s="25">
        <v>292478</v>
      </c>
      <c r="H29" s="25">
        <f t="shared" si="2"/>
        <v>2611212</v>
      </c>
    </row>
    <row r="30" spans="1:8" s="26" customFormat="1" ht="12.75" customHeight="1" x14ac:dyDescent="0.25">
      <c r="A30" s="23"/>
      <c r="B30" s="24" t="s">
        <v>33</v>
      </c>
      <c r="C30" s="25">
        <v>3033317</v>
      </c>
      <c r="D30" s="25">
        <v>-2828606</v>
      </c>
      <c r="E30" s="25">
        <f t="shared" si="0"/>
        <v>204711</v>
      </c>
      <c r="F30" s="25">
        <v>0</v>
      </c>
      <c r="G30" s="25">
        <v>0</v>
      </c>
      <c r="H30" s="25">
        <f>E30-F30</f>
        <v>204711</v>
      </c>
    </row>
    <row r="31" spans="1:8" s="26" customFormat="1" ht="12.75" customHeight="1" x14ac:dyDescent="0.25">
      <c r="A31" s="23"/>
      <c r="B31" s="24" t="s">
        <v>34</v>
      </c>
      <c r="C31" s="25">
        <v>1060134</v>
      </c>
      <c r="D31" s="25">
        <v>812305</v>
      </c>
      <c r="E31" s="25">
        <f t="shared" si="0"/>
        <v>1872439</v>
      </c>
      <c r="F31" s="25">
        <v>1097219</v>
      </c>
      <c r="G31" s="25">
        <v>1084435</v>
      </c>
      <c r="H31" s="25">
        <f t="shared" si="2"/>
        <v>775220</v>
      </c>
    </row>
    <row r="32" spans="1:8" s="17" customFormat="1" ht="3.75" customHeight="1" x14ac:dyDescent="0.25">
      <c r="A32" s="15"/>
      <c r="B32" s="15"/>
      <c r="C32" s="16"/>
      <c r="D32" s="16"/>
      <c r="E32" s="25"/>
      <c r="F32" s="16"/>
      <c r="G32" s="16"/>
      <c r="H32" s="16"/>
    </row>
    <row r="33" spans="1:8" s="22" customFormat="1" ht="12" x14ac:dyDescent="0.25">
      <c r="A33" s="20" t="s">
        <v>35</v>
      </c>
      <c r="B33" s="20"/>
      <c r="C33" s="21">
        <f>SUM(C34:C42)</f>
        <v>330661899</v>
      </c>
      <c r="D33" s="21">
        <f>SUM(D34:D42)</f>
        <v>680821645</v>
      </c>
      <c r="E33" s="21">
        <f>C33+D33</f>
        <v>1011483544</v>
      </c>
      <c r="F33" s="21">
        <f>SUM(F34:F42)</f>
        <v>876823690</v>
      </c>
      <c r="G33" s="21">
        <f>SUM(G34:G42)</f>
        <v>860519794</v>
      </c>
      <c r="H33" s="21">
        <f>SUM(E33-F33)</f>
        <v>134659854</v>
      </c>
    </row>
    <row r="34" spans="1:8" s="26" customFormat="1" ht="12.75" customHeight="1" x14ac:dyDescent="0.25">
      <c r="A34" s="23"/>
      <c r="B34" s="24" t="s">
        <v>36</v>
      </c>
      <c r="C34" s="25">
        <v>42026522</v>
      </c>
      <c r="D34" s="25">
        <v>-3359450</v>
      </c>
      <c r="E34" s="25">
        <f t="shared" ref="E34:E71" si="3">C34+D34</f>
        <v>38667072</v>
      </c>
      <c r="F34" s="25">
        <v>25923489</v>
      </c>
      <c r="G34" s="25">
        <v>25661841</v>
      </c>
      <c r="H34" s="25">
        <f t="shared" ref="H34:H42" si="4">E34-F34</f>
        <v>12743583</v>
      </c>
    </row>
    <row r="35" spans="1:8" s="26" customFormat="1" ht="12.75" customHeight="1" x14ac:dyDescent="0.25">
      <c r="A35" s="23"/>
      <c r="B35" s="24" t="s">
        <v>37</v>
      </c>
      <c r="C35" s="25">
        <v>32055650</v>
      </c>
      <c r="D35" s="25">
        <v>1169602</v>
      </c>
      <c r="E35" s="25">
        <f t="shared" si="3"/>
        <v>33225252</v>
      </c>
      <c r="F35" s="25">
        <v>21181198</v>
      </c>
      <c r="G35" s="25">
        <v>21035915</v>
      </c>
      <c r="H35" s="25">
        <f t="shared" si="4"/>
        <v>12044054</v>
      </c>
    </row>
    <row r="36" spans="1:8" s="26" customFormat="1" ht="24" customHeight="1" x14ac:dyDescent="0.25">
      <c r="A36" s="23"/>
      <c r="B36" s="28" t="s">
        <v>38</v>
      </c>
      <c r="C36" s="25">
        <v>138491388</v>
      </c>
      <c r="D36" s="25">
        <v>52229955</v>
      </c>
      <c r="E36" s="25">
        <f t="shared" si="3"/>
        <v>190721343</v>
      </c>
      <c r="F36" s="25">
        <v>146678003</v>
      </c>
      <c r="G36" s="25">
        <v>131848481</v>
      </c>
      <c r="H36" s="25">
        <f t="shared" si="4"/>
        <v>44043340</v>
      </c>
    </row>
    <row r="37" spans="1:8" s="26" customFormat="1" ht="12.75" customHeight="1" x14ac:dyDescent="0.25">
      <c r="A37" s="23"/>
      <c r="B37" s="24" t="s">
        <v>39</v>
      </c>
      <c r="C37" s="25">
        <v>10602575</v>
      </c>
      <c r="D37" s="25">
        <v>230621</v>
      </c>
      <c r="E37" s="25">
        <f t="shared" si="3"/>
        <v>10833196</v>
      </c>
      <c r="F37" s="25">
        <v>9135175</v>
      </c>
      <c r="G37" s="25">
        <v>9128828</v>
      </c>
      <c r="H37" s="25">
        <f t="shared" si="4"/>
        <v>1698021</v>
      </c>
    </row>
    <row r="38" spans="1:8" s="26" customFormat="1" ht="24" customHeight="1" x14ac:dyDescent="0.25">
      <c r="A38" s="23"/>
      <c r="B38" s="28" t="s">
        <v>40</v>
      </c>
      <c r="C38" s="25">
        <v>41521217</v>
      </c>
      <c r="D38" s="25">
        <v>1665861</v>
      </c>
      <c r="E38" s="25">
        <f t="shared" si="3"/>
        <v>43187078</v>
      </c>
      <c r="F38" s="25">
        <v>17842549</v>
      </c>
      <c r="G38" s="25">
        <v>17661455</v>
      </c>
      <c r="H38" s="25">
        <f t="shared" si="4"/>
        <v>25344529</v>
      </c>
    </row>
    <row r="39" spans="1:8" s="26" customFormat="1" ht="12.75" customHeight="1" x14ac:dyDescent="0.25">
      <c r="A39" s="23"/>
      <c r="B39" s="24" t="s">
        <v>41</v>
      </c>
      <c r="C39" s="25">
        <v>1717576</v>
      </c>
      <c r="D39" s="25">
        <v>2010083</v>
      </c>
      <c r="E39" s="25">
        <f t="shared" si="3"/>
        <v>3727659</v>
      </c>
      <c r="F39" s="25">
        <v>2174380</v>
      </c>
      <c r="G39" s="25">
        <v>2108800</v>
      </c>
      <c r="H39" s="25">
        <f t="shared" si="4"/>
        <v>1553279</v>
      </c>
    </row>
    <row r="40" spans="1:8" s="26" customFormat="1" ht="12.75" customHeight="1" x14ac:dyDescent="0.25">
      <c r="A40" s="23"/>
      <c r="B40" s="24" t="s">
        <v>42</v>
      </c>
      <c r="C40" s="25">
        <v>38250942</v>
      </c>
      <c r="D40" s="25">
        <v>2361</v>
      </c>
      <c r="E40" s="25">
        <f t="shared" si="3"/>
        <v>38253303</v>
      </c>
      <c r="F40" s="25">
        <v>24499960</v>
      </c>
      <c r="G40" s="25">
        <v>24404664</v>
      </c>
      <c r="H40" s="25">
        <f t="shared" si="4"/>
        <v>13753343</v>
      </c>
    </row>
    <row r="41" spans="1:8" s="26" customFormat="1" ht="12.75" customHeight="1" x14ac:dyDescent="0.25">
      <c r="A41" s="23"/>
      <c r="B41" s="24" t="s">
        <v>43</v>
      </c>
      <c r="C41" s="25">
        <v>1346676</v>
      </c>
      <c r="D41" s="25">
        <v>49900079</v>
      </c>
      <c r="E41" s="25">
        <f t="shared" si="3"/>
        <v>51246755</v>
      </c>
      <c r="F41" s="25">
        <v>39400342</v>
      </c>
      <c r="G41" s="25">
        <v>39294819</v>
      </c>
      <c r="H41" s="25">
        <f t="shared" si="4"/>
        <v>11846413</v>
      </c>
    </row>
    <row r="42" spans="1:8" s="26" customFormat="1" ht="12.75" customHeight="1" x14ac:dyDescent="0.25">
      <c r="A42" s="23"/>
      <c r="B42" s="24" t="s">
        <v>44</v>
      </c>
      <c r="C42" s="25">
        <v>24649353</v>
      </c>
      <c r="D42" s="25">
        <v>576972533</v>
      </c>
      <c r="E42" s="25">
        <f t="shared" si="3"/>
        <v>601621886</v>
      </c>
      <c r="F42" s="25">
        <v>589988594</v>
      </c>
      <c r="G42" s="25">
        <v>589374991</v>
      </c>
      <c r="H42" s="25">
        <f t="shared" si="4"/>
        <v>11633292</v>
      </c>
    </row>
    <row r="43" spans="1:8" s="17" customFormat="1" ht="3.75" customHeight="1" x14ac:dyDescent="0.25">
      <c r="A43" s="15"/>
      <c r="B43" s="15"/>
      <c r="C43" s="16"/>
      <c r="D43" s="16"/>
      <c r="E43" s="25"/>
      <c r="F43" s="16"/>
      <c r="G43" s="16"/>
      <c r="H43" s="16"/>
    </row>
    <row r="44" spans="1:8" s="23" customFormat="1" ht="24" customHeight="1" x14ac:dyDescent="0.25">
      <c r="A44" s="29" t="s">
        <v>45</v>
      </c>
      <c r="B44" s="29"/>
      <c r="C44" s="21">
        <f>SUM(C45:C53)</f>
        <v>1821455239</v>
      </c>
      <c r="D44" s="21">
        <f>SUM(D45:D53)</f>
        <v>15293472</v>
      </c>
      <c r="E44" s="21">
        <f t="shared" si="3"/>
        <v>1836748711</v>
      </c>
      <c r="F44" s="21">
        <f>SUM(F45:F53)</f>
        <v>1142628566</v>
      </c>
      <c r="G44" s="21">
        <f>SUM(G45:G53)</f>
        <v>1140103042</v>
      </c>
      <c r="H44" s="21">
        <f>SUM(E44-F44)</f>
        <v>694120145</v>
      </c>
    </row>
    <row r="45" spans="1:8" s="23" customFormat="1" ht="12" customHeight="1" x14ac:dyDescent="0.25">
      <c r="A45" s="24"/>
      <c r="B45" s="24" t="s">
        <v>46</v>
      </c>
      <c r="C45" s="25">
        <v>1663484625</v>
      </c>
      <c r="D45" s="25">
        <v>14750124</v>
      </c>
      <c r="E45" s="25">
        <f t="shared" si="3"/>
        <v>1678234749</v>
      </c>
      <c r="F45" s="25">
        <v>1024002193</v>
      </c>
      <c r="G45" s="25">
        <v>1024002193</v>
      </c>
      <c r="H45" s="25">
        <f t="shared" ref="H45:H48" si="5">E45-F45</f>
        <v>654232556</v>
      </c>
    </row>
    <row r="46" spans="1:8" s="26" customFormat="1" ht="12.75" customHeight="1" x14ac:dyDescent="0.25">
      <c r="A46" s="23"/>
      <c r="B46" s="24" t="s">
        <v>47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</row>
    <row r="47" spans="1:8" s="26" customFormat="1" ht="12.75" customHeight="1" x14ac:dyDescent="0.25">
      <c r="A47" s="23"/>
      <c r="B47" s="24" t="s">
        <v>48</v>
      </c>
      <c r="C47" s="25">
        <v>1324729</v>
      </c>
      <c r="D47" s="25">
        <v>595794</v>
      </c>
      <c r="E47" s="25">
        <f t="shared" si="3"/>
        <v>1920523</v>
      </c>
      <c r="F47" s="25">
        <v>1508690</v>
      </c>
      <c r="G47" s="25">
        <v>1414180</v>
      </c>
      <c r="H47" s="25">
        <f t="shared" si="5"/>
        <v>411833</v>
      </c>
    </row>
    <row r="48" spans="1:8" s="26" customFormat="1" ht="12.75" customHeight="1" x14ac:dyDescent="0.25">
      <c r="A48" s="23"/>
      <c r="B48" s="24" t="s">
        <v>49</v>
      </c>
      <c r="C48" s="25">
        <v>156645885</v>
      </c>
      <c r="D48" s="25">
        <v>-52446</v>
      </c>
      <c r="E48" s="25">
        <f t="shared" si="3"/>
        <v>156593439</v>
      </c>
      <c r="F48" s="25">
        <v>117117683</v>
      </c>
      <c r="G48" s="25">
        <v>114686669</v>
      </c>
      <c r="H48" s="25">
        <f t="shared" si="5"/>
        <v>39475756</v>
      </c>
    </row>
    <row r="49" spans="1:8" s="26" customFormat="1" ht="12.75" customHeight="1" x14ac:dyDescent="0.25">
      <c r="A49" s="23"/>
      <c r="B49" s="24" t="s">
        <v>50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</row>
    <row r="50" spans="1:8" s="26" customFormat="1" ht="12.75" customHeight="1" x14ac:dyDescent="0.25">
      <c r="A50" s="23"/>
      <c r="B50" s="24" t="s">
        <v>51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</row>
    <row r="51" spans="1:8" s="26" customFormat="1" ht="12.75" customHeight="1" x14ac:dyDescent="0.25">
      <c r="A51" s="23"/>
      <c r="B51" s="24" t="s">
        <v>52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</row>
    <row r="52" spans="1:8" s="26" customFormat="1" ht="12.75" customHeight="1" x14ac:dyDescent="0.25">
      <c r="A52" s="23"/>
      <c r="B52" s="24" t="s">
        <v>53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</row>
    <row r="53" spans="1:8" s="26" customFormat="1" ht="12.75" customHeight="1" x14ac:dyDescent="0.25">
      <c r="A53" s="23"/>
      <c r="B53" s="24" t="s">
        <v>54</v>
      </c>
      <c r="C53" s="25">
        <v>0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</row>
    <row r="54" spans="1:8" s="17" customFormat="1" ht="3" customHeight="1" x14ac:dyDescent="0.25">
      <c r="A54" s="15"/>
      <c r="B54" s="15"/>
      <c r="C54" s="16"/>
      <c r="D54" s="16"/>
      <c r="E54" s="25">
        <f t="shared" si="3"/>
        <v>0</v>
      </c>
      <c r="F54" s="16"/>
      <c r="G54" s="16"/>
      <c r="H54" s="16"/>
    </row>
    <row r="55" spans="1:8" s="22" customFormat="1" ht="12" x14ac:dyDescent="0.25">
      <c r="A55" s="20" t="s">
        <v>55</v>
      </c>
      <c r="B55" s="20"/>
      <c r="C55" s="21">
        <f>SUM(C56:C64)</f>
        <v>50744088</v>
      </c>
      <c r="D55" s="21">
        <f>SUM(D56:D64)</f>
        <v>34001833</v>
      </c>
      <c r="E55" s="21">
        <f t="shared" si="3"/>
        <v>84745921</v>
      </c>
      <c r="F55" s="21">
        <f>SUM(F56:F64)</f>
        <v>26511196</v>
      </c>
      <c r="G55" s="21">
        <f>SUM(G56:G64)</f>
        <v>26511196</v>
      </c>
      <c r="H55" s="21">
        <f>SUM(E55-F55)</f>
        <v>58234725</v>
      </c>
    </row>
    <row r="56" spans="1:8" s="26" customFormat="1" ht="12.75" customHeight="1" x14ac:dyDescent="0.25">
      <c r="A56" s="23"/>
      <c r="B56" s="24" t="s">
        <v>56</v>
      </c>
      <c r="C56" s="25">
        <v>10484441</v>
      </c>
      <c r="D56" s="25">
        <v>15184932</v>
      </c>
      <c r="E56" s="25">
        <f t="shared" si="3"/>
        <v>25669373</v>
      </c>
      <c r="F56" s="25">
        <v>10841248</v>
      </c>
      <c r="G56" s="25">
        <v>10841248</v>
      </c>
      <c r="H56" s="25">
        <f t="shared" ref="H56:H64" si="6">E56-F56</f>
        <v>14828125</v>
      </c>
    </row>
    <row r="57" spans="1:8" s="26" customFormat="1" ht="12.75" customHeight="1" x14ac:dyDescent="0.25">
      <c r="A57" s="23"/>
      <c r="B57" s="24" t="s">
        <v>57</v>
      </c>
      <c r="C57" s="25">
        <v>566634</v>
      </c>
      <c r="D57" s="25">
        <v>2622370</v>
      </c>
      <c r="E57" s="25">
        <f t="shared" si="3"/>
        <v>3189004</v>
      </c>
      <c r="F57" s="25">
        <v>955635</v>
      </c>
      <c r="G57" s="25">
        <v>955635</v>
      </c>
      <c r="H57" s="25">
        <f t="shared" si="6"/>
        <v>2233369</v>
      </c>
    </row>
    <row r="58" spans="1:8" s="26" customFormat="1" ht="12.75" customHeight="1" x14ac:dyDescent="0.25">
      <c r="A58" s="23"/>
      <c r="B58" s="24" t="s">
        <v>58</v>
      </c>
      <c r="C58" s="25">
        <v>1046940</v>
      </c>
      <c r="D58" s="25">
        <v>7637996</v>
      </c>
      <c r="E58" s="25">
        <f t="shared" si="3"/>
        <v>8684936</v>
      </c>
      <c r="F58" s="25">
        <v>183640</v>
      </c>
      <c r="G58" s="25">
        <v>183640</v>
      </c>
      <c r="H58" s="25">
        <f t="shared" si="6"/>
        <v>8501296</v>
      </c>
    </row>
    <row r="59" spans="1:8" s="26" customFormat="1" ht="12.75" customHeight="1" x14ac:dyDescent="0.25">
      <c r="A59" s="23"/>
      <c r="B59" s="24" t="s">
        <v>59</v>
      </c>
      <c r="C59" s="25">
        <v>0</v>
      </c>
      <c r="D59" s="25">
        <v>247300</v>
      </c>
      <c r="E59" s="25">
        <f t="shared" si="3"/>
        <v>247300</v>
      </c>
      <c r="F59" s="25">
        <v>247300</v>
      </c>
      <c r="G59" s="25">
        <v>247300</v>
      </c>
      <c r="H59" s="25">
        <f t="shared" si="6"/>
        <v>0</v>
      </c>
    </row>
    <row r="60" spans="1:8" s="26" customFormat="1" ht="12.75" customHeight="1" x14ac:dyDescent="0.25">
      <c r="A60" s="23"/>
      <c r="B60" s="24" t="s">
        <v>60</v>
      </c>
      <c r="C60" s="25">
        <v>2741353</v>
      </c>
      <c r="D60" s="25">
        <v>82399</v>
      </c>
      <c r="E60" s="25">
        <f t="shared" si="3"/>
        <v>2823752</v>
      </c>
      <c r="F60" s="25">
        <v>105280</v>
      </c>
      <c r="G60" s="25">
        <v>105280</v>
      </c>
      <c r="H60" s="25">
        <f t="shared" si="6"/>
        <v>2718472</v>
      </c>
    </row>
    <row r="61" spans="1:8" s="26" customFormat="1" ht="12.75" customHeight="1" x14ac:dyDescent="0.25">
      <c r="A61" s="23"/>
      <c r="B61" s="24" t="s">
        <v>61</v>
      </c>
      <c r="C61" s="25">
        <v>16240000</v>
      </c>
      <c r="D61" s="25">
        <v>2468455</v>
      </c>
      <c r="E61" s="25">
        <f t="shared" si="3"/>
        <v>18708455</v>
      </c>
      <c r="F61" s="25">
        <v>1046759</v>
      </c>
      <c r="G61" s="25">
        <v>1046759</v>
      </c>
      <c r="H61" s="25">
        <f t="shared" si="6"/>
        <v>17661696</v>
      </c>
    </row>
    <row r="62" spans="1:8" s="26" customFormat="1" ht="12.75" customHeight="1" x14ac:dyDescent="0.25">
      <c r="A62" s="23"/>
      <c r="B62" s="24" t="s">
        <v>62</v>
      </c>
      <c r="C62" s="25">
        <v>0</v>
      </c>
      <c r="D62" s="25">
        <v>0</v>
      </c>
      <c r="E62" s="25">
        <f t="shared" si="3"/>
        <v>0</v>
      </c>
      <c r="F62" s="25">
        <v>0</v>
      </c>
      <c r="G62" s="25">
        <v>0</v>
      </c>
      <c r="H62" s="25">
        <v>0</v>
      </c>
    </row>
    <row r="63" spans="1:8" s="26" customFormat="1" ht="12.75" customHeight="1" x14ac:dyDescent="0.25">
      <c r="A63" s="23"/>
      <c r="B63" s="24" t="s">
        <v>63</v>
      </c>
      <c r="C63" s="25">
        <v>0</v>
      </c>
      <c r="D63" s="25">
        <v>0</v>
      </c>
      <c r="E63" s="25">
        <f t="shared" si="3"/>
        <v>0</v>
      </c>
      <c r="F63" s="25">
        <v>0</v>
      </c>
      <c r="G63" s="25">
        <v>0</v>
      </c>
      <c r="H63" s="25">
        <f t="shared" si="6"/>
        <v>0</v>
      </c>
    </row>
    <row r="64" spans="1:8" s="26" customFormat="1" ht="12.75" customHeight="1" x14ac:dyDescent="0.25">
      <c r="A64" s="23"/>
      <c r="B64" s="24" t="s">
        <v>64</v>
      </c>
      <c r="C64" s="25">
        <v>19664720</v>
      </c>
      <c r="D64" s="25">
        <v>5758381</v>
      </c>
      <c r="E64" s="25">
        <f t="shared" si="3"/>
        <v>25423101</v>
      </c>
      <c r="F64" s="25">
        <v>13131334</v>
      </c>
      <c r="G64" s="25">
        <v>13131334</v>
      </c>
      <c r="H64" s="25">
        <f t="shared" si="6"/>
        <v>12291767</v>
      </c>
    </row>
    <row r="65" spans="1:9" ht="3.75" customHeight="1" x14ac:dyDescent="0.25">
      <c r="I65" s="30"/>
    </row>
    <row r="66" spans="1:9" s="22" customFormat="1" ht="12" x14ac:dyDescent="0.25">
      <c r="A66" s="20" t="s">
        <v>65</v>
      </c>
      <c r="B66" s="20"/>
      <c r="C66" s="21">
        <f>SUM(C68)</f>
        <v>21677513</v>
      </c>
      <c r="D66" s="21">
        <f>SUM(D67:D69)</f>
        <v>74130627</v>
      </c>
      <c r="E66" s="21">
        <f t="shared" si="3"/>
        <v>95808140</v>
      </c>
      <c r="F66" s="21">
        <f t="shared" ref="F66:G66" si="7">SUM(F67:F69)</f>
        <v>11221895</v>
      </c>
      <c r="G66" s="21">
        <f t="shared" si="7"/>
        <v>11221895</v>
      </c>
      <c r="H66" s="21">
        <f>SUM(E66-F66)</f>
        <v>84586245</v>
      </c>
    </row>
    <row r="67" spans="1:9" s="26" customFormat="1" ht="12.75" customHeight="1" x14ac:dyDescent="0.25">
      <c r="A67" s="23"/>
      <c r="B67" s="24" t="s">
        <v>66</v>
      </c>
      <c r="C67" s="25">
        <v>0</v>
      </c>
      <c r="D67" s="25">
        <v>0</v>
      </c>
      <c r="E67" s="25">
        <f t="shared" si="3"/>
        <v>0</v>
      </c>
      <c r="F67" s="25">
        <v>0</v>
      </c>
      <c r="G67" s="25">
        <v>0</v>
      </c>
      <c r="H67" s="25">
        <v>0</v>
      </c>
    </row>
    <row r="68" spans="1:9" s="26" customFormat="1" ht="12.75" customHeight="1" x14ac:dyDescent="0.25">
      <c r="A68" s="23"/>
      <c r="B68" s="24" t="s">
        <v>67</v>
      </c>
      <c r="C68" s="25">
        <v>21677513</v>
      </c>
      <c r="D68" s="25">
        <v>74130627</v>
      </c>
      <c r="E68" s="25">
        <f t="shared" si="3"/>
        <v>95808140</v>
      </c>
      <c r="F68" s="25">
        <v>11221895</v>
      </c>
      <c r="G68" s="25">
        <v>11221895</v>
      </c>
      <c r="H68" s="25">
        <f>SUM(E68-F68)</f>
        <v>84586245</v>
      </c>
    </row>
    <row r="69" spans="1:9" s="26" customFormat="1" ht="12.75" customHeight="1" x14ac:dyDescent="0.25">
      <c r="A69" s="23"/>
      <c r="B69" s="24" t="s">
        <v>68</v>
      </c>
      <c r="C69" s="25">
        <v>0</v>
      </c>
      <c r="D69" s="25">
        <v>0</v>
      </c>
      <c r="E69" s="25">
        <f t="shared" si="3"/>
        <v>0</v>
      </c>
      <c r="F69" s="25">
        <v>0</v>
      </c>
      <c r="G69" s="25">
        <v>0</v>
      </c>
      <c r="H69" s="25">
        <v>0</v>
      </c>
    </row>
    <row r="70" spans="1:9" ht="3.75" customHeight="1" x14ac:dyDescent="0.25">
      <c r="A70" s="31"/>
      <c r="B70" s="31"/>
      <c r="C70" s="31"/>
      <c r="D70" s="31"/>
      <c r="E70" s="31"/>
      <c r="F70" s="31"/>
      <c r="G70" s="31"/>
      <c r="H70" s="31"/>
      <c r="I70" s="30"/>
    </row>
    <row r="71" spans="1:9" s="22" customFormat="1" ht="12" x14ac:dyDescent="0.25">
      <c r="A71" s="20" t="s">
        <v>69</v>
      </c>
      <c r="B71" s="20"/>
      <c r="C71" s="21">
        <f>SUM(C72:C78)</f>
        <v>28940000</v>
      </c>
      <c r="D71" s="21">
        <f>SUM(D72:D78)</f>
        <v>19045600</v>
      </c>
      <c r="E71" s="21">
        <f t="shared" si="3"/>
        <v>47985600</v>
      </c>
      <c r="F71" s="21">
        <f>SUM(F72:F78)</f>
        <v>47985600</v>
      </c>
      <c r="G71" s="21">
        <f>SUM(G72:G78)</f>
        <v>47985600</v>
      </c>
      <c r="H71" s="21">
        <f>SUM(E71-F71)</f>
        <v>0</v>
      </c>
    </row>
    <row r="72" spans="1:9" s="26" customFormat="1" ht="12.75" customHeight="1" x14ac:dyDescent="0.25">
      <c r="A72" s="23"/>
      <c r="B72" s="24" t="s">
        <v>70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</row>
    <row r="73" spans="1:9" s="26" customFormat="1" ht="12.75" customHeight="1" x14ac:dyDescent="0.25">
      <c r="A73" s="23"/>
      <c r="B73" s="24" t="s">
        <v>71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</row>
    <row r="74" spans="1:9" s="26" customFormat="1" ht="12.75" customHeight="1" x14ac:dyDescent="0.25">
      <c r="A74" s="23"/>
      <c r="B74" s="24" t="s">
        <v>72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</row>
    <row r="75" spans="1:9" s="26" customFormat="1" ht="12.75" customHeight="1" x14ac:dyDescent="0.25">
      <c r="A75" s="23"/>
      <c r="B75" s="24" t="s">
        <v>73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</row>
    <row r="76" spans="1:9" s="26" customFormat="1" ht="12.75" customHeight="1" x14ac:dyDescent="0.25">
      <c r="A76" s="23"/>
      <c r="B76" s="24" t="s">
        <v>74</v>
      </c>
      <c r="C76" s="25">
        <v>0</v>
      </c>
      <c r="D76" s="25">
        <v>47985600</v>
      </c>
      <c r="E76" s="25">
        <v>0</v>
      </c>
      <c r="F76" s="25">
        <v>47985600</v>
      </c>
      <c r="G76" s="25">
        <v>47985600</v>
      </c>
      <c r="H76" s="25">
        <f>SUM(E76-F76)</f>
        <v>-47985600</v>
      </c>
    </row>
    <row r="77" spans="1:9" s="26" customFormat="1" ht="12.75" customHeight="1" x14ac:dyDescent="0.25">
      <c r="A77" s="23"/>
      <c r="B77" s="24" t="s">
        <v>75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</row>
    <row r="78" spans="1:9" s="26" customFormat="1" ht="24" customHeight="1" x14ac:dyDescent="0.25">
      <c r="A78" s="23"/>
      <c r="B78" s="28" t="s">
        <v>76</v>
      </c>
      <c r="C78" s="25">
        <v>28940000</v>
      </c>
      <c r="D78" s="25">
        <v>-28940000</v>
      </c>
      <c r="E78" s="25">
        <f t="shared" ref="E78" si="8">C78+D78</f>
        <v>0</v>
      </c>
      <c r="F78" s="25">
        <v>0</v>
      </c>
      <c r="G78" s="25">
        <v>0</v>
      </c>
      <c r="H78" s="25">
        <f>SUM(E78-F78)</f>
        <v>0</v>
      </c>
    </row>
    <row r="79" spans="1:9" ht="3.75" customHeight="1" x14ac:dyDescent="0.25">
      <c r="I79" s="30"/>
    </row>
    <row r="80" spans="1:9" s="22" customFormat="1" ht="12" x14ac:dyDescent="0.25">
      <c r="A80" s="20" t="s">
        <v>77</v>
      </c>
      <c r="B80" s="20"/>
      <c r="C80" s="21">
        <v>0</v>
      </c>
      <c r="D80" s="21">
        <f>SUM(D81:D83)</f>
        <v>0</v>
      </c>
      <c r="E80" s="21">
        <v>0</v>
      </c>
      <c r="F80" s="21">
        <v>0</v>
      </c>
      <c r="G80" s="21">
        <v>0</v>
      </c>
      <c r="H80" s="21">
        <v>0</v>
      </c>
    </row>
    <row r="81" spans="1:9" s="26" customFormat="1" ht="12.75" customHeight="1" x14ac:dyDescent="0.25">
      <c r="A81" s="23"/>
      <c r="B81" s="24" t="s">
        <v>78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</row>
    <row r="82" spans="1:9" s="26" customFormat="1" ht="12.75" customHeight="1" x14ac:dyDescent="0.25">
      <c r="A82" s="23"/>
      <c r="B82" s="24" t="s">
        <v>79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</row>
    <row r="83" spans="1:9" s="26" customFormat="1" ht="12.75" customHeight="1" x14ac:dyDescent="0.25">
      <c r="A83" s="23"/>
      <c r="B83" s="24" t="s">
        <v>80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</row>
    <row r="84" spans="1:9" ht="3.75" customHeight="1" x14ac:dyDescent="0.25">
      <c r="I84" s="30"/>
    </row>
    <row r="85" spans="1:9" s="22" customFormat="1" ht="12" x14ac:dyDescent="0.25">
      <c r="A85" s="20" t="s">
        <v>81</v>
      </c>
      <c r="B85" s="20"/>
      <c r="C85" s="21">
        <f>SUM(C91)</f>
        <v>0</v>
      </c>
      <c r="D85" s="21">
        <f>SUM(D86:D91)</f>
        <v>0</v>
      </c>
      <c r="E85" s="21">
        <f t="shared" ref="E85" si="9">C85+D85</f>
        <v>0</v>
      </c>
      <c r="F85" s="21">
        <f>SUM(F86:F91)</f>
        <v>0</v>
      </c>
      <c r="G85" s="21">
        <f>SUM(G86:G91)</f>
        <v>0</v>
      </c>
      <c r="H85" s="21">
        <f>SUM(E85-F85)</f>
        <v>0</v>
      </c>
    </row>
    <row r="86" spans="1:9" s="22" customFormat="1" ht="14.25" customHeight="1" x14ac:dyDescent="0.25">
      <c r="A86" s="23"/>
      <c r="B86" s="24" t="s">
        <v>82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</row>
    <row r="87" spans="1:9" s="22" customFormat="1" ht="14.25" customHeight="1" x14ac:dyDescent="0.25">
      <c r="A87" s="23"/>
      <c r="B87" s="24" t="s">
        <v>83</v>
      </c>
      <c r="C87" s="25">
        <v>0</v>
      </c>
      <c r="D87" s="25">
        <v>0</v>
      </c>
      <c r="E87" s="25">
        <v>0</v>
      </c>
      <c r="F87" s="25">
        <v>0</v>
      </c>
      <c r="G87" s="25">
        <v>0</v>
      </c>
      <c r="H87" s="25">
        <v>0</v>
      </c>
    </row>
    <row r="88" spans="1:9" s="22" customFormat="1" ht="14.25" customHeight="1" x14ac:dyDescent="0.25">
      <c r="A88" s="23"/>
      <c r="B88" s="24" t="s">
        <v>84</v>
      </c>
      <c r="C88" s="25">
        <v>0</v>
      </c>
      <c r="D88" s="25">
        <v>0</v>
      </c>
      <c r="E88" s="25">
        <v>0</v>
      </c>
      <c r="F88" s="25">
        <v>0</v>
      </c>
      <c r="G88" s="25">
        <v>0</v>
      </c>
      <c r="H88" s="25">
        <v>0</v>
      </c>
    </row>
    <row r="89" spans="1:9" s="22" customFormat="1" ht="14.25" customHeight="1" x14ac:dyDescent="0.25">
      <c r="A89" s="23"/>
      <c r="B89" s="24" t="s">
        <v>85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</row>
    <row r="90" spans="1:9" s="22" customFormat="1" ht="14.25" customHeight="1" x14ac:dyDescent="0.25">
      <c r="A90" s="23"/>
      <c r="B90" s="24" t="s">
        <v>86</v>
      </c>
      <c r="C90" s="25">
        <v>0</v>
      </c>
      <c r="D90" s="25">
        <v>0</v>
      </c>
      <c r="E90" s="25">
        <v>0</v>
      </c>
      <c r="F90" s="25">
        <v>0</v>
      </c>
      <c r="G90" s="25">
        <v>0</v>
      </c>
      <c r="H90" s="25">
        <v>0</v>
      </c>
    </row>
    <row r="91" spans="1:9" s="22" customFormat="1" ht="14.25" customHeight="1" x14ac:dyDescent="0.25">
      <c r="A91" s="23"/>
      <c r="B91" s="24" t="s">
        <v>87</v>
      </c>
      <c r="C91" s="25">
        <v>0</v>
      </c>
      <c r="D91" s="25">
        <v>0</v>
      </c>
      <c r="E91" s="25">
        <f t="shared" ref="E91" si="10">C91+D91</f>
        <v>0</v>
      </c>
      <c r="F91" s="25">
        <v>0</v>
      </c>
      <c r="G91" s="25">
        <v>0</v>
      </c>
      <c r="H91" s="25">
        <f>SUM(E91-F91)</f>
        <v>0</v>
      </c>
    </row>
    <row r="92" spans="1:9" s="30" customFormat="1" ht="2.25" customHeight="1" x14ac:dyDescent="0.2">
      <c r="A92" s="31"/>
      <c r="B92" s="31"/>
      <c r="C92" s="31"/>
      <c r="D92" s="31"/>
      <c r="E92" s="31"/>
      <c r="F92" s="31"/>
      <c r="G92" s="31"/>
      <c r="H92" s="31"/>
    </row>
    <row r="93" spans="1:9" s="30" customFormat="1" ht="13.5" customHeight="1" x14ac:dyDescent="0.2">
      <c r="A93" s="32" t="s">
        <v>88</v>
      </c>
      <c r="B93" s="32"/>
      <c r="C93" s="33"/>
      <c r="D93" s="33"/>
      <c r="E93" s="33"/>
      <c r="F93" s="33"/>
      <c r="G93" s="33"/>
      <c r="H93" s="33"/>
    </row>
    <row r="95" spans="1:9" x14ac:dyDescent="0.25">
      <c r="C95" s="34"/>
      <c r="D95" s="34"/>
      <c r="E95" s="34"/>
      <c r="F95" s="34"/>
      <c r="G95" s="34"/>
      <c r="H95" s="35"/>
    </row>
    <row r="96" spans="1:9" x14ac:dyDescent="0.25">
      <c r="C96" s="34"/>
      <c r="D96" s="34"/>
      <c r="E96" s="34"/>
      <c r="F96" s="34"/>
      <c r="G96" s="34"/>
    </row>
    <row r="97" spans="3:7" x14ac:dyDescent="0.25">
      <c r="C97" s="34"/>
      <c r="D97" s="34"/>
      <c r="E97" s="34"/>
      <c r="F97" s="34"/>
      <c r="G97" s="34"/>
    </row>
  </sheetData>
  <mergeCells count="20">
    <mergeCell ref="A85:B85"/>
    <mergeCell ref="A93:H93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2022-10-21T19:06:12Z</dcterms:created>
  <dcterms:modified xsi:type="dcterms:W3CDTF">2022-10-21T19:06:12Z</dcterms:modified>
</cp:coreProperties>
</file>