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D76" i="1"/>
  <c r="D75" i="1"/>
  <c r="D70" i="1"/>
  <c r="D65" i="1" s="1"/>
  <c r="D68" i="1"/>
  <c r="D66" i="1" s="1"/>
  <c r="E66" i="1"/>
  <c r="E65" i="1"/>
  <c r="D63" i="1"/>
  <c r="D58" i="1" s="1"/>
  <c r="D72" i="1" s="1"/>
  <c r="D61" i="1"/>
  <c r="D60" i="1" s="1"/>
  <c r="E60" i="1"/>
  <c r="E58" i="1"/>
  <c r="E72" i="1" s="1"/>
  <c r="E54" i="1"/>
  <c r="D52" i="1"/>
  <c r="D51" i="1"/>
  <c r="D50" i="1"/>
  <c r="D49" i="1" s="1"/>
  <c r="E49" i="1"/>
  <c r="D47" i="1"/>
  <c r="D46" i="1"/>
  <c r="D44" i="1" s="1"/>
  <c r="D45" i="1"/>
  <c r="E44" i="1"/>
  <c r="E40" i="1"/>
  <c r="E7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11" i="1"/>
  <c r="E10" i="1"/>
  <c r="A4" i="1"/>
  <c r="D40" i="1" l="1"/>
  <c r="D74" i="1" s="1"/>
  <c r="D5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<sst xmlns="http://schemas.openxmlformats.org/spreadsheetml/2006/main" count="63" uniqueCount="55">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</sst>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Font="1" applyFill="1" applyAlignment="1">
      <alignment vertical="top"/>
    </xf>
    <xf numFmtId="0" fontId="9" fillId="4" borderId="0" xfId="1" applyFont="1" applyFill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3" fillId="0" borderId="0" xfId="1" applyFont="1"/>
    <xf numFmtId="0" fontId="11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9" fillId="5" borderId="0" xfId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12" fillId="0" borderId="0" xfId="1" applyFont="1" applyAlignment="1">
      <alignment horizontal="justify" vertical="top" wrapText="1"/>
    </xf>
    <xf numFmtId="164" fontId="12" fillId="0" borderId="0" xfId="1" applyNumberFormat="1" applyFont="1" applyAlignment="1">
      <alignment vertical="top"/>
    </xf>
    <xf numFmtId="0" fontId="13" fillId="0" borderId="0" xfId="1" applyFont="1"/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7" fillId="0" borderId="0" xfId="1" applyFont="1" applyAlignment="1">
      <alignment vertical="top"/>
    </xf>
    <xf numFmtId="164" fontId="9" fillId="4" borderId="0" xfId="1" applyNumberFormat="1" applyFont="1" applyFill="1" applyAlignment="1">
      <alignment vertical="top"/>
    </xf>
    <xf numFmtId="0" fontId="0" fillId="0" borderId="0" xfId="1" applyFont="1"/>
    <xf numFmtId="0" fontId="8" fillId="0" borderId="0" xfId="1" applyFont="1" applyAlignment="1">
      <alignment vertical="top"/>
    </xf>
    <xf numFmtId="164" fontId="16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8" fillId="4" borderId="4" xfId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164" fontId="8" fillId="4" borderId="4" xfId="1" applyNumberFormat="1" applyFont="1" applyFill="1" applyBorder="1" applyAlignment="1">
      <alignment vertical="top"/>
    </xf>
    <xf numFmtId="0" fontId="8" fillId="4" borderId="5" xfId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164" fontId="9" fillId="4" borderId="5" xfId="1" applyNumberFormat="1" applyFont="1" applyFill="1" applyBorder="1" applyAlignment="1">
      <alignment vertical="top"/>
    </xf>
    <xf numFmtId="0" fontId="8" fillId="4" borderId="6" xfId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164" fontId="9" fillId="4" borderId="6" xfId="1" applyNumberFormat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0" xfId="2" applyFont="1"/>
    <xf numFmtId="0" fontId="18" fillId="0" borderId="0" xfId="2" applyFont="1"/>
    <xf numFmtId="0" fontId="1" fillId="0" borderId="0" xfId="1" applyNumberFormat="1" applyFont="1" applyFill="1" applyBorder="1" applyAlignment="1" applyProtection="1"/>
    <xf numFmtId="0" fontId="3" fillId="0" borderId="0" xfId="3" applyFill="1"/>
    <xf numFmtId="4" fontId="1" fillId="0" borderId="0" xfId="1" applyNumberFormat="1" applyFill="1" applyBorder="1" applyAlignment="1" applyProtection="1"/>
    <xf numFmtId="0" fontId="3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302461961</v>
          </cell>
          <cell r="C14">
            <v>174027499</v>
          </cell>
        </row>
      </sheetData>
      <sheetData sheetId="1">
        <row r="11">
          <cell r="D11">
            <v>0</v>
          </cell>
        </row>
        <row r="12">
          <cell r="D12">
            <v>2196802116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2667307</v>
          </cell>
        </row>
        <row r="20">
          <cell r="D20">
            <v>0</v>
          </cell>
        </row>
        <row r="22">
          <cell r="D22">
            <v>1707038231</v>
          </cell>
        </row>
        <row r="24">
          <cell r="D24">
            <v>21464847</v>
          </cell>
        </row>
        <row r="37">
          <cell r="D37">
            <v>468322379</v>
          </cell>
        </row>
        <row r="38">
          <cell r="D38">
            <v>199845579</v>
          </cell>
        </row>
        <row r="39">
          <cell r="D39">
            <v>166581481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10610274</v>
          </cell>
        </row>
        <row r="44">
          <cell r="D44">
            <v>6470402</v>
          </cell>
        </row>
        <row r="45">
          <cell r="D45">
            <v>2521966662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28827</v>
          </cell>
        </row>
      </sheetData>
      <sheetData sheetId="2"/>
      <sheetData sheetId="3">
        <row r="4">
          <cell r="A4" t="str">
            <v>DEL 1 DE ENERO AL 30 DE SEPTIEMBRE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13477090</v>
          </cell>
          <cell r="O12">
            <v>253642120</v>
          </cell>
        </row>
        <row r="20">
          <cell r="F20">
            <v>4087021</v>
          </cell>
          <cell r="G20">
            <v>460846087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0</v>
          </cell>
          <cell r="N28">
            <v>0</v>
          </cell>
          <cell r="O28">
            <v>0</v>
          </cell>
        </row>
        <row r="31">
          <cell r="N31">
            <v>312420732</v>
          </cell>
          <cell r="O31">
            <v>0</v>
          </cell>
        </row>
        <row r="34">
          <cell r="F34">
            <v>0</v>
          </cell>
          <cell r="G34">
            <v>0</v>
          </cell>
        </row>
        <row r="38">
          <cell r="F38">
            <v>0</v>
          </cell>
          <cell r="G38">
            <v>0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406519</v>
          </cell>
          <cell r="O43">
            <v>0</v>
          </cell>
        </row>
        <row r="53">
          <cell r="F53">
            <v>0</v>
          </cell>
          <cell r="G53">
            <v>68487146</v>
          </cell>
        </row>
        <row r="54">
          <cell r="N54">
            <v>0</v>
          </cell>
          <cell r="O54">
            <v>45275837</v>
          </cell>
        </row>
        <row r="58">
          <cell r="F58">
            <v>0</v>
          </cell>
          <cell r="G58">
            <v>60107619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0</v>
          </cell>
          <cell r="G64">
            <v>0</v>
          </cell>
        </row>
        <row r="65">
          <cell r="N65">
            <v>165025962</v>
          </cell>
          <cell r="O65">
            <v>0</v>
          </cell>
        </row>
        <row r="69">
          <cell r="N69">
            <v>0</v>
          </cell>
          <cell r="O69">
            <v>0</v>
          </cell>
        </row>
        <row r="71">
          <cell r="F71">
            <v>19835473</v>
          </cell>
          <cell r="G71">
            <v>26255045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471656</v>
          </cell>
        </row>
        <row r="86">
          <cell r="F86">
            <v>0</v>
          </cell>
          <cell r="G86">
            <v>0</v>
          </cell>
        </row>
        <row r="91">
          <cell r="F91">
            <v>0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  <row r="103">
          <cell r="N103">
            <v>0</v>
          </cell>
          <cell r="O103">
            <v>13685145</v>
          </cell>
        </row>
        <row r="106">
          <cell r="N106">
            <v>0</v>
          </cell>
          <cell r="O106">
            <v>80512139</v>
          </cell>
        </row>
        <row r="109">
          <cell r="N109">
            <v>0</v>
          </cell>
          <cell r="O109">
            <v>0</v>
          </cell>
        </row>
        <row r="114">
          <cell r="N114">
            <v>68317562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80"/>
  <sheetViews>
    <sheetView showGridLines="0" tabSelected="1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0.140625" style="3" customWidth="1"/>
    <col min="4" max="5" width="21" style="3" customWidth="1"/>
    <col min="6" max="6" width="11.42578125" style="57"/>
    <col min="7" max="7" width="11.42578125" style="59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30 DE SEPTIEMBRE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2" customFormat="1" ht="18.75" customHeight="1" x14ac:dyDescent="0.25">
      <c r="A6" s="7" t="s">
        <v>4</v>
      </c>
      <c r="B6" s="8"/>
      <c r="C6" s="8"/>
      <c r="D6" s="9" t="s">
        <v>5</v>
      </c>
      <c r="E6" s="10" t="s">
        <v>6</v>
      </c>
      <c r="F6" s="11"/>
    </row>
    <row r="7" spans="1:6" s="3" customFormat="1" ht="5.0999999999999996" customHeight="1" x14ac:dyDescent="0.25">
      <c r="A7" s="13"/>
      <c r="B7" s="13"/>
      <c r="C7" s="13"/>
      <c r="D7" s="14"/>
      <c r="E7" s="14"/>
      <c r="F7" s="2"/>
    </row>
    <row r="8" spans="1:6" s="18" customFormat="1" x14ac:dyDescent="0.2">
      <c r="A8" s="15" t="s">
        <v>7</v>
      </c>
      <c r="B8" s="16"/>
      <c r="C8" s="16"/>
      <c r="D8" s="17"/>
      <c r="E8" s="17"/>
    </row>
    <row r="9" spans="1:6" s="21" customFormat="1" ht="5.0999999999999996" customHeight="1" x14ac:dyDescent="0.25">
      <c r="A9" s="19"/>
      <c r="B9" s="19"/>
      <c r="C9" s="19"/>
      <c r="D9" s="20"/>
      <c r="E9" s="20"/>
      <c r="F9" s="18"/>
    </row>
    <row r="10" spans="1:6" s="18" customFormat="1" ht="12.75" x14ac:dyDescent="0.2">
      <c r="A10" s="22"/>
      <c r="B10" s="22" t="s">
        <v>8</v>
      </c>
      <c r="C10" s="22"/>
      <c r="D10" s="23">
        <f>SUM(D11:D20)</f>
        <v>3927972501</v>
      </c>
      <c r="E10" s="23">
        <f>SUM(E11:E20)</f>
        <v>5005058973</v>
      </c>
    </row>
    <row r="11" spans="1:6" s="18" customFormat="1" ht="12.75" x14ac:dyDescent="0.2">
      <c r="A11" s="24"/>
      <c r="B11" s="24"/>
      <c r="C11" s="24" t="s">
        <v>9</v>
      </c>
      <c r="D11" s="25">
        <f>SUM('[1]2EA'!D11)</f>
        <v>0</v>
      </c>
      <c r="E11" s="25">
        <v>0</v>
      </c>
    </row>
    <row r="12" spans="1:6" s="18" customFormat="1" ht="12.75" x14ac:dyDescent="0.2">
      <c r="A12" s="24"/>
      <c r="B12" s="24"/>
      <c r="C12" s="24" t="s">
        <v>10</v>
      </c>
      <c r="D12" s="25">
        <f>SUM('[1]2EA'!D12)</f>
        <v>2196802116</v>
      </c>
      <c r="E12" s="25">
        <v>2678247377</v>
      </c>
    </row>
    <row r="13" spans="1:6" s="18" customFormat="1" ht="12.75" customHeight="1" x14ac:dyDescent="0.2">
      <c r="A13" s="24"/>
      <c r="B13" s="24"/>
      <c r="C13" s="24" t="s">
        <v>11</v>
      </c>
      <c r="D13" s="25">
        <f>SUM('[1]2EA'!D13)</f>
        <v>0</v>
      </c>
      <c r="E13" s="25">
        <v>0</v>
      </c>
    </row>
    <row r="14" spans="1:6" s="18" customFormat="1" ht="12.75" x14ac:dyDescent="0.2">
      <c r="A14" s="24"/>
      <c r="B14" s="24"/>
      <c r="C14" s="24" t="s">
        <v>12</v>
      </c>
      <c r="D14" s="25">
        <f>SUM('[1]2EA'!D14)</f>
        <v>0</v>
      </c>
      <c r="E14" s="25">
        <v>0</v>
      </c>
    </row>
    <row r="15" spans="1:6" s="18" customFormat="1" ht="12.75" x14ac:dyDescent="0.2">
      <c r="A15" s="24"/>
      <c r="B15" s="24"/>
      <c r="C15" s="24" t="s">
        <v>13</v>
      </c>
      <c r="D15" s="25">
        <f>SUM('[1]2EA'!D15)</f>
        <v>0</v>
      </c>
      <c r="E15" s="25">
        <v>0</v>
      </c>
    </row>
    <row r="16" spans="1:6" s="18" customFormat="1" ht="12.75" x14ac:dyDescent="0.2">
      <c r="A16" s="24"/>
      <c r="B16" s="24"/>
      <c r="C16" s="24" t="s">
        <v>14</v>
      </c>
      <c r="D16" s="25">
        <f>SUM('[1]2EA'!D16)</f>
        <v>0</v>
      </c>
      <c r="E16" s="25">
        <v>0</v>
      </c>
    </row>
    <row r="17" spans="1:5" s="18" customFormat="1" ht="12.75" x14ac:dyDescent="0.2">
      <c r="A17" s="24"/>
      <c r="B17" s="24"/>
      <c r="C17" s="24" t="s">
        <v>15</v>
      </c>
      <c r="D17" s="25">
        <f>SUM('[1]2EA'!D17)</f>
        <v>2667307</v>
      </c>
      <c r="E17" s="25">
        <v>3352822</v>
      </c>
    </row>
    <row r="18" spans="1:5" s="18" customFormat="1" ht="12.75" customHeight="1" x14ac:dyDescent="0.2">
      <c r="A18" s="26"/>
      <c r="B18" s="26"/>
      <c r="C18" s="27" t="s">
        <v>16</v>
      </c>
      <c r="D18" s="25">
        <f>SUM('[1]2EA'!D20)</f>
        <v>0</v>
      </c>
      <c r="E18" s="28">
        <v>0</v>
      </c>
    </row>
    <row r="19" spans="1:5" s="18" customFormat="1" ht="12.75" x14ac:dyDescent="0.2">
      <c r="A19" s="26"/>
      <c r="B19" s="26"/>
      <c r="C19" s="24" t="s">
        <v>17</v>
      </c>
      <c r="D19" s="25">
        <f>SUM('[1]2EA'!D22)</f>
        <v>1707038231</v>
      </c>
      <c r="E19" s="28">
        <v>2282235510</v>
      </c>
    </row>
    <row r="20" spans="1:5" s="29" customFormat="1" ht="12.75" x14ac:dyDescent="0.2">
      <c r="A20" s="26"/>
      <c r="B20" s="26"/>
      <c r="C20" s="24" t="s">
        <v>18</v>
      </c>
      <c r="D20" s="25">
        <f>SUM('[1]2EA'!D24)</f>
        <v>21464847</v>
      </c>
      <c r="E20" s="25">
        <v>41223264</v>
      </c>
    </row>
    <row r="21" spans="1:5" s="18" customFormat="1" ht="5.25" customHeight="1" x14ac:dyDescent="0.2">
      <c r="A21" s="26"/>
      <c r="B21" s="26"/>
      <c r="C21" s="26"/>
      <c r="D21" s="25"/>
      <c r="E21" s="25"/>
    </row>
    <row r="22" spans="1:5" s="18" customFormat="1" ht="12.75" x14ac:dyDescent="0.2">
      <c r="A22" s="22"/>
      <c r="B22" s="22" t="s">
        <v>19</v>
      </c>
      <c r="C22" s="22"/>
      <c r="D22" s="23">
        <f>SUM(D23:D38)</f>
        <v>3373825604</v>
      </c>
      <c r="E22" s="23">
        <f>SUM(E23:E38)</f>
        <v>4991373828</v>
      </c>
    </row>
    <row r="23" spans="1:5" s="30" customFormat="1" ht="12.75" x14ac:dyDescent="0.25">
      <c r="A23" s="26"/>
      <c r="B23" s="26"/>
      <c r="C23" s="24" t="s">
        <v>20</v>
      </c>
      <c r="D23" s="28">
        <f>SUM('[1]2EA'!D37)</f>
        <v>468322379</v>
      </c>
      <c r="E23" s="28">
        <v>717315490</v>
      </c>
    </row>
    <row r="24" spans="1:5" s="30" customFormat="1" ht="12.75" x14ac:dyDescent="0.25">
      <c r="A24" s="26"/>
      <c r="B24" s="26"/>
      <c r="C24" s="24" t="s">
        <v>21</v>
      </c>
      <c r="D24" s="28">
        <f>SUM('[1]2EA'!D38)</f>
        <v>199845579</v>
      </c>
      <c r="E24" s="28">
        <v>402429113</v>
      </c>
    </row>
    <row r="25" spans="1:5" s="30" customFormat="1" ht="12.75" x14ac:dyDescent="0.25">
      <c r="A25" s="26"/>
      <c r="B25" s="26"/>
      <c r="C25" s="24" t="s">
        <v>22</v>
      </c>
      <c r="D25" s="28">
        <f>SUM('[1]2EA'!D39)</f>
        <v>166581481</v>
      </c>
      <c r="E25" s="28">
        <v>276366668</v>
      </c>
    </row>
    <row r="26" spans="1:5" s="18" customFormat="1" ht="12.75" x14ac:dyDescent="0.2">
      <c r="A26" s="31"/>
      <c r="B26" s="31"/>
      <c r="C26" s="24" t="s">
        <v>23</v>
      </c>
      <c r="D26" s="25">
        <f>SUM('[1]2EA'!D41)</f>
        <v>0</v>
      </c>
      <c r="E26" s="25">
        <v>0</v>
      </c>
    </row>
    <row r="27" spans="1:5" s="18" customFormat="1" ht="12.75" x14ac:dyDescent="0.2">
      <c r="A27" s="31"/>
      <c r="B27" s="31"/>
      <c r="C27" s="24" t="s">
        <v>24</v>
      </c>
      <c r="D27" s="25">
        <f>SUM('[1]2EA'!D42)</f>
        <v>0</v>
      </c>
      <c r="E27" s="25">
        <v>0</v>
      </c>
    </row>
    <row r="28" spans="1:5" s="18" customFormat="1" ht="12.75" x14ac:dyDescent="0.2">
      <c r="A28" s="31"/>
      <c r="B28" s="31"/>
      <c r="C28" s="24" t="s">
        <v>25</v>
      </c>
      <c r="D28" s="25">
        <f>SUM('[1]2EA'!D43)</f>
        <v>10610274</v>
      </c>
      <c r="E28" s="25">
        <v>32231654</v>
      </c>
    </row>
    <row r="29" spans="1:5" s="18" customFormat="1" ht="12.75" x14ac:dyDescent="0.2">
      <c r="A29" s="31"/>
      <c r="B29" s="31"/>
      <c r="C29" s="24" t="s">
        <v>26</v>
      </c>
      <c r="D29" s="25">
        <f>SUM('[1]2EA'!D44)</f>
        <v>6470402</v>
      </c>
      <c r="E29" s="25">
        <v>7909601</v>
      </c>
    </row>
    <row r="30" spans="1:5" s="18" customFormat="1" ht="12.75" x14ac:dyDescent="0.2">
      <c r="A30" s="31"/>
      <c r="B30" s="31"/>
      <c r="C30" s="24" t="s">
        <v>27</v>
      </c>
      <c r="D30" s="25">
        <f>SUM('[1]2EA'!D45)</f>
        <v>2521966662</v>
      </c>
      <c r="E30" s="25">
        <v>3555001390</v>
      </c>
    </row>
    <row r="31" spans="1:5" s="18" customFormat="1" ht="12.75" x14ac:dyDescent="0.2">
      <c r="A31" s="31"/>
      <c r="B31" s="31"/>
      <c r="C31" s="32" t="s">
        <v>28</v>
      </c>
      <c r="D31" s="25">
        <f>SUM('[1]2EA'!D46)</f>
        <v>0</v>
      </c>
      <c r="E31" s="25">
        <v>0</v>
      </c>
    </row>
    <row r="32" spans="1:5" s="18" customFormat="1" ht="12.75" customHeight="1" x14ac:dyDescent="0.2">
      <c r="A32" s="31"/>
      <c r="B32" s="31"/>
      <c r="C32" s="32" t="s">
        <v>29</v>
      </c>
      <c r="D32" s="25">
        <f>SUM('[1]2EA'!D47)</f>
        <v>0</v>
      </c>
      <c r="E32" s="25">
        <v>0</v>
      </c>
    </row>
    <row r="33" spans="1:7" s="18" customFormat="1" ht="12.75" customHeight="1" x14ac:dyDescent="0.2">
      <c r="A33" s="31"/>
      <c r="B33" s="31"/>
      <c r="C33" s="32" t="s">
        <v>30</v>
      </c>
      <c r="D33" s="25">
        <f>SUM('[1]2EA'!D48)</f>
        <v>0</v>
      </c>
      <c r="E33" s="25">
        <v>0</v>
      </c>
    </row>
    <row r="34" spans="1:7" s="18" customFormat="1" ht="12.75" customHeight="1" x14ac:dyDescent="0.2">
      <c r="A34" s="31"/>
      <c r="B34" s="31"/>
      <c r="C34" s="32" t="s">
        <v>31</v>
      </c>
      <c r="D34" s="25">
        <f>SUM('[1]2EA'!D49)</f>
        <v>0</v>
      </c>
      <c r="E34" s="25">
        <v>0</v>
      </c>
    </row>
    <row r="35" spans="1:7" s="18" customFormat="1" ht="12.75" x14ac:dyDescent="0.2">
      <c r="A35" s="31"/>
      <c r="B35" s="31"/>
      <c r="C35" s="24" t="s">
        <v>32</v>
      </c>
      <c r="D35" s="25">
        <f>SUM('[1]2EA'!D51)</f>
        <v>0</v>
      </c>
      <c r="E35" s="25">
        <v>0</v>
      </c>
    </row>
    <row r="36" spans="1:7" s="18" customFormat="1" ht="12.75" x14ac:dyDescent="0.2">
      <c r="A36" s="31"/>
      <c r="B36" s="31"/>
      <c r="C36" s="24" t="s">
        <v>33</v>
      </c>
      <c r="D36" s="25">
        <f>SUM('[1]2EA'!D52)</f>
        <v>0</v>
      </c>
      <c r="E36" s="25">
        <v>0</v>
      </c>
    </row>
    <row r="37" spans="1:7" s="18" customFormat="1" ht="12.75" customHeight="1" x14ac:dyDescent="0.2">
      <c r="A37" s="31"/>
      <c r="B37" s="31"/>
      <c r="C37" s="24" t="s">
        <v>34</v>
      </c>
      <c r="D37" s="25">
        <f>SUM('[1]2EA'!D53)</f>
        <v>0</v>
      </c>
      <c r="E37" s="25">
        <v>0</v>
      </c>
    </row>
    <row r="38" spans="1:7" s="18" customFormat="1" ht="12.75" x14ac:dyDescent="0.2">
      <c r="A38" s="33"/>
      <c r="B38" s="33"/>
      <c r="C38" s="34" t="s">
        <v>35</v>
      </c>
      <c r="D38" s="25">
        <f>SUM('[1]2EA'!D60)</f>
        <v>28827</v>
      </c>
      <c r="E38" s="25">
        <v>119912</v>
      </c>
    </row>
    <row r="39" spans="1:7" s="21" customFormat="1" ht="5.0999999999999996" customHeight="1" x14ac:dyDescent="0.25">
      <c r="A39" s="35"/>
      <c r="B39" s="35"/>
      <c r="C39" s="35"/>
      <c r="D39" s="20"/>
      <c r="E39" s="20"/>
      <c r="F39" s="18"/>
    </row>
    <row r="40" spans="1:7" s="21" customFormat="1" x14ac:dyDescent="0.25">
      <c r="A40" s="15" t="s">
        <v>36</v>
      </c>
      <c r="B40" s="16"/>
      <c r="C40" s="16"/>
      <c r="D40" s="36">
        <f>SUM(D10-D22)</f>
        <v>554146897</v>
      </c>
      <c r="E40" s="36">
        <f>SUM(E10-E22)</f>
        <v>13685145</v>
      </c>
      <c r="F40" s="29"/>
      <c r="G40" s="37"/>
    </row>
    <row r="41" spans="1:7" s="21" customFormat="1" x14ac:dyDescent="0.25">
      <c r="A41" s="19"/>
      <c r="B41" s="19"/>
      <c r="C41" s="19"/>
      <c r="D41" s="20"/>
      <c r="E41" s="20"/>
      <c r="F41" s="18"/>
    </row>
    <row r="42" spans="1:7" s="18" customFormat="1" x14ac:dyDescent="0.2">
      <c r="A42" s="15" t="s">
        <v>37</v>
      </c>
      <c r="B42" s="16"/>
      <c r="C42" s="16"/>
      <c r="D42" s="17"/>
      <c r="E42" s="17"/>
    </row>
    <row r="43" spans="1:7" s="18" customFormat="1" x14ac:dyDescent="0.2">
      <c r="A43" s="38"/>
      <c r="B43" s="26"/>
      <c r="C43" s="26"/>
      <c r="D43" s="39"/>
      <c r="E43" s="39"/>
    </row>
    <row r="44" spans="1:7" s="18" customFormat="1" ht="12.75" x14ac:dyDescent="0.2">
      <c r="A44" s="22"/>
      <c r="B44" s="22" t="s">
        <v>8</v>
      </c>
      <c r="C44" s="22"/>
      <c r="D44" s="23">
        <f>SUM(D45:D47)</f>
        <v>92240056</v>
      </c>
      <c r="E44" s="23">
        <f>SUM(E45:E47)</f>
        <v>356616586</v>
      </c>
    </row>
    <row r="45" spans="1:7" s="18" customFormat="1" ht="12.75" x14ac:dyDescent="0.2">
      <c r="A45" s="24"/>
      <c r="B45" s="24"/>
      <c r="C45" s="24" t="s">
        <v>38</v>
      </c>
      <c r="D45" s="25">
        <f>SUM('[2]MATRIZ FLUJO EFECTIVO'!F64)</f>
        <v>0</v>
      </c>
      <c r="E45" s="25">
        <v>0</v>
      </c>
      <c r="F45" s="40"/>
      <c r="G45" s="40"/>
    </row>
    <row r="46" spans="1:7" s="18" customFormat="1" ht="12.75" x14ac:dyDescent="0.2">
      <c r="A46" s="24"/>
      <c r="B46" s="24"/>
      <c r="C46" s="24" t="s">
        <v>39</v>
      </c>
      <c r="D46" s="25">
        <f>SUM('[2]MATRIZ FLUJO EFECTIVO'!F71)</f>
        <v>19835473</v>
      </c>
      <c r="E46" s="25">
        <v>17039</v>
      </c>
      <c r="F46" s="41"/>
      <c r="G46" s="41"/>
    </row>
    <row r="47" spans="1:7" s="18" customFormat="1" ht="12.75" x14ac:dyDescent="0.2">
      <c r="A47" s="24"/>
      <c r="B47" s="24"/>
      <c r="C47" s="24" t="s">
        <v>40</v>
      </c>
      <c r="D47" s="25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72404583</v>
      </c>
      <c r="E47" s="25">
        <v>356599547</v>
      </c>
      <c r="F47" s="40"/>
      <c r="G47" s="40"/>
    </row>
    <row r="48" spans="1:7" s="18" customFormat="1" ht="5.0999999999999996" customHeight="1" x14ac:dyDescent="0.2">
      <c r="A48" s="31"/>
      <c r="B48" s="31"/>
      <c r="C48" s="31"/>
      <c r="D48" s="25"/>
      <c r="E48" s="25"/>
    </row>
    <row r="49" spans="1:7" s="18" customFormat="1" ht="12.75" x14ac:dyDescent="0.2">
      <c r="A49" s="22"/>
      <c r="B49" s="22" t="s">
        <v>19</v>
      </c>
      <c r="C49" s="22"/>
      <c r="D49" s="23">
        <f>SUM(D50:D52)</f>
        <v>710364837</v>
      </c>
      <c r="E49" s="23">
        <f>SUM(E50:E52)</f>
        <v>462846548</v>
      </c>
    </row>
    <row r="50" spans="1:7" s="18" customFormat="1" ht="12.75" x14ac:dyDescent="0.2">
      <c r="A50" s="24"/>
      <c r="B50" s="24"/>
      <c r="C50" s="24" t="s">
        <v>38</v>
      </c>
      <c r="D50" s="25">
        <f>SUM('[2]MATRIZ FLUJO EFECTIVO'!G64)</f>
        <v>0</v>
      </c>
      <c r="E50" s="25">
        <v>0</v>
      </c>
    </row>
    <row r="51" spans="1:7" s="18" customFormat="1" ht="12.75" x14ac:dyDescent="0.2">
      <c r="A51" s="24"/>
      <c r="B51" s="24"/>
      <c r="C51" s="24" t="s">
        <v>39</v>
      </c>
      <c r="D51" s="25">
        <f>SUM('[2]MATRIZ FLUJO EFECTIVO'!G71)</f>
        <v>26255045</v>
      </c>
      <c r="E51" s="25">
        <v>8850025</v>
      </c>
    </row>
    <row r="52" spans="1:7" s="18" customFormat="1" ht="12.75" x14ac:dyDescent="0.2">
      <c r="A52" s="24"/>
      <c r="B52" s="24"/>
      <c r="C52" s="24" t="s">
        <v>41</v>
      </c>
      <c r="D52" s="25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684109792</v>
      </c>
      <c r="E52" s="25">
        <v>453996523</v>
      </c>
    </row>
    <row r="53" spans="1:7" s="21" customFormat="1" ht="5.0999999999999996" customHeight="1" x14ac:dyDescent="0.25">
      <c r="A53" s="42"/>
      <c r="B53" s="42"/>
      <c r="C53" s="42"/>
      <c r="D53" s="20"/>
      <c r="E53" s="20"/>
      <c r="F53" s="18"/>
    </row>
    <row r="54" spans="1:7" s="21" customFormat="1" x14ac:dyDescent="0.25">
      <c r="A54" s="15" t="s">
        <v>42</v>
      </c>
      <c r="B54" s="16"/>
      <c r="C54" s="16"/>
      <c r="D54" s="36">
        <f>SUM(D44-D49)</f>
        <v>-618124781</v>
      </c>
      <c r="E54" s="36">
        <f>SUM(E44-E49)</f>
        <v>-106229962</v>
      </c>
      <c r="F54" s="29"/>
      <c r="G54" s="37"/>
    </row>
    <row r="55" spans="1:7" s="21" customFormat="1" x14ac:dyDescent="0.25">
      <c r="A55" s="35"/>
      <c r="B55" s="35"/>
      <c r="C55" s="35"/>
      <c r="D55" s="20"/>
      <c r="E55" s="20"/>
      <c r="F55" s="18"/>
    </row>
    <row r="56" spans="1:7" s="18" customFormat="1" x14ac:dyDescent="0.2">
      <c r="A56" s="15" t="s">
        <v>43</v>
      </c>
      <c r="B56" s="16"/>
      <c r="C56" s="16"/>
      <c r="D56" s="17"/>
      <c r="E56" s="17"/>
    </row>
    <row r="57" spans="1:7" s="18" customFormat="1" x14ac:dyDescent="0.2">
      <c r="A57" s="38"/>
      <c r="B57" s="26"/>
      <c r="C57" s="26"/>
      <c r="D57" s="25"/>
      <c r="E57" s="25"/>
    </row>
    <row r="58" spans="1:7" s="18" customFormat="1" ht="12.75" x14ac:dyDescent="0.2">
      <c r="A58" s="22"/>
      <c r="B58" s="22" t="s">
        <v>8</v>
      </c>
      <c r="C58" s="22"/>
      <c r="D58" s="23">
        <f>SUM(D61:D63)</f>
        <v>491330303</v>
      </c>
      <c r="E58" s="23">
        <f>SUM(E61:E63)</f>
        <v>179122692</v>
      </c>
    </row>
    <row r="59" spans="1:7" s="18" customFormat="1" ht="5.0999999999999996" customHeight="1" x14ac:dyDescent="0.2">
      <c r="B59" s="26"/>
      <c r="C59" s="26"/>
      <c r="D59" s="43"/>
      <c r="E59" s="43"/>
    </row>
    <row r="60" spans="1:7" s="18" customFormat="1" ht="12.75" x14ac:dyDescent="0.2">
      <c r="B60" s="24"/>
      <c r="C60" s="24" t="s">
        <v>44</v>
      </c>
      <c r="D60" s="43">
        <f>SUM(D61)</f>
        <v>0</v>
      </c>
      <c r="E60" s="43">
        <f>SUM(E61:E61)</f>
        <v>0</v>
      </c>
    </row>
    <row r="61" spans="1:7" s="18" customFormat="1" ht="12.75" x14ac:dyDescent="0.2">
      <c r="B61" s="26"/>
      <c r="C61" s="24" t="s">
        <v>45</v>
      </c>
      <c r="D61" s="25">
        <f>SUM('[2]MATRIZ FLUJO EFECTIVO'!N25+'[2]MATRIZ FLUJO EFECTIVO'!N62-'[2]MATRIZ FLUJO EFECTIVO'!O25-'[2]MATRIZ FLUJO EFECTIVO'!O62)</f>
        <v>0</v>
      </c>
      <c r="E61" s="25">
        <v>0</v>
      </c>
    </row>
    <row r="62" spans="1:7" s="18" customFormat="1" ht="12.75" x14ac:dyDescent="0.2">
      <c r="B62" s="26"/>
      <c r="C62" s="24" t="s">
        <v>46</v>
      </c>
      <c r="D62" s="25">
        <v>0</v>
      </c>
      <c r="E62" s="25">
        <v>0</v>
      </c>
    </row>
    <row r="63" spans="1:7" s="18" customFormat="1" ht="12.75" x14ac:dyDescent="0.2">
      <c r="B63" s="24"/>
      <c r="C63" s="24" t="s">
        <v>47</v>
      </c>
      <c r="D63" s="25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491330303</v>
      </c>
      <c r="E63" s="25">
        <v>179122692</v>
      </c>
    </row>
    <row r="64" spans="1:7" s="18" customFormat="1" ht="5.0999999999999996" customHeight="1" x14ac:dyDescent="0.2">
      <c r="B64" s="26"/>
      <c r="C64" s="26"/>
      <c r="D64" s="25"/>
      <c r="E64" s="25"/>
    </row>
    <row r="65" spans="1:7" s="18" customFormat="1" ht="12.75" x14ac:dyDescent="0.2">
      <c r="A65" s="22"/>
      <c r="B65" s="22" t="s">
        <v>19</v>
      </c>
      <c r="C65" s="22"/>
      <c r="D65" s="23">
        <f>SUM(D67:D70)</f>
        <v>298917957</v>
      </c>
      <c r="E65" s="23">
        <f>E66+E70</f>
        <v>28088633</v>
      </c>
    </row>
    <row r="66" spans="1:7" s="18" customFormat="1" ht="12.75" x14ac:dyDescent="0.2">
      <c r="A66" s="24"/>
      <c r="C66" s="24" t="s">
        <v>48</v>
      </c>
      <c r="D66" s="43">
        <f>SUM(D68:D68)</f>
        <v>0</v>
      </c>
      <c r="E66" s="43">
        <f>SUM(E68:E68)</f>
        <v>0</v>
      </c>
    </row>
    <row r="67" spans="1:7" s="18" customFormat="1" ht="5.0999999999999996" customHeight="1" x14ac:dyDescent="0.2">
      <c r="A67" s="24"/>
      <c r="B67" s="24"/>
      <c r="C67" s="24"/>
      <c r="D67" s="43"/>
      <c r="E67" s="43"/>
    </row>
    <row r="68" spans="1:7" s="18" customFormat="1" ht="12.75" x14ac:dyDescent="0.2">
      <c r="A68" s="26"/>
      <c r="B68" s="26"/>
      <c r="C68" s="24" t="s">
        <v>45</v>
      </c>
      <c r="D68" s="25">
        <f>SUM('[1]2EA'!D54)</f>
        <v>0</v>
      </c>
      <c r="E68" s="25">
        <v>0</v>
      </c>
    </row>
    <row r="69" spans="1:7" s="18" customFormat="1" ht="12.75" x14ac:dyDescent="0.2">
      <c r="B69" s="26"/>
      <c r="C69" s="24" t="s">
        <v>46</v>
      </c>
      <c r="D69" s="25">
        <v>0</v>
      </c>
      <c r="E69" s="25">
        <v>0</v>
      </c>
    </row>
    <row r="70" spans="1:7" s="18" customFormat="1" ht="12.75" x14ac:dyDescent="0.2">
      <c r="A70" s="24"/>
      <c r="B70" s="24"/>
      <c r="C70" s="24" t="s">
        <v>49</v>
      </c>
      <c r="D70" s="25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298917957</v>
      </c>
      <c r="E70" s="25">
        <v>28088633</v>
      </c>
    </row>
    <row r="71" spans="1:7" s="21" customFormat="1" ht="5.0999999999999996" customHeight="1" x14ac:dyDescent="0.25">
      <c r="A71" s="19"/>
      <c r="B71" s="19"/>
      <c r="C71" s="19"/>
      <c r="D71" s="20"/>
      <c r="E71" s="20"/>
      <c r="F71" s="18"/>
    </row>
    <row r="72" spans="1:7" s="21" customFormat="1" x14ac:dyDescent="0.25">
      <c r="A72" s="15" t="s">
        <v>50</v>
      </c>
      <c r="B72" s="16"/>
      <c r="C72" s="16"/>
      <c r="D72" s="36">
        <f>D58-D65</f>
        <v>192412346</v>
      </c>
      <c r="E72" s="36">
        <f>E58-E65</f>
        <v>151034059</v>
      </c>
      <c r="F72" s="29"/>
      <c r="G72" s="37"/>
    </row>
    <row r="73" spans="1:7" s="18" customFormat="1" ht="12.75" x14ac:dyDescent="0.2">
      <c r="A73" s="26"/>
      <c r="B73" s="26"/>
      <c r="C73" s="26"/>
      <c r="D73" s="25"/>
      <c r="E73" s="25"/>
    </row>
    <row r="74" spans="1:7" s="21" customFormat="1" ht="15.75" thickBot="1" x14ac:dyDescent="0.3">
      <c r="A74" s="44" t="s">
        <v>51</v>
      </c>
      <c r="B74" s="45"/>
      <c r="C74" s="45"/>
      <c r="D74" s="46">
        <f>D40+D54+D72</f>
        <v>128434462</v>
      </c>
      <c r="E74" s="46">
        <f>E40+E54+E72</f>
        <v>58489242</v>
      </c>
      <c r="F74" s="18"/>
    </row>
    <row r="75" spans="1:7" s="18" customFormat="1" ht="15.75" thickBot="1" x14ac:dyDescent="0.25">
      <c r="A75" s="47" t="s">
        <v>52</v>
      </c>
      <c r="B75" s="48"/>
      <c r="C75" s="48"/>
      <c r="D75" s="49">
        <f>SUM('[1]1ESF'!C14)</f>
        <v>174027499</v>
      </c>
      <c r="E75" s="49">
        <v>115538257</v>
      </c>
    </row>
    <row r="76" spans="1:7" s="18" customFormat="1" x14ac:dyDescent="0.2">
      <c r="A76" s="50" t="s">
        <v>53</v>
      </c>
      <c r="B76" s="51"/>
      <c r="C76" s="51"/>
      <c r="D76" s="52">
        <f>SUM('[1]1ESF'!B14)</f>
        <v>302461961</v>
      </c>
      <c r="E76" s="52">
        <f>SUM('[1]1ESF'!C14)</f>
        <v>174027499</v>
      </c>
    </row>
    <row r="77" spans="1:7" s="21" customFormat="1" ht="4.5" customHeight="1" x14ac:dyDescent="0.25">
      <c r="A77" s="53"/>
      <c r="B77" s="53"/>
      <c r="C77" s="53"/>
      <c r="D77" s="53"/>
      <c r="E77" s="53"/>
      <c r="F77" s="18"/>
    </row>
    <row r="78" spans="1:7" s="21" customFormat="1" ht="12.75" customHeight="1" x14ac:dyDescent="0.25">
      <c r="A78" s="54" t="s">
        <v>54</v>
      </c>
      <c r="B78" s="55"/>
      <c r="C78" s="55"/>
      <c r="F78" s="18"/>
    </row>
    <row r="79" spans="1:7" s="57" customFormat="1" x14ac:dyDescent="0.25">
      <c r="A79" s="56"/>
      <c r="B79" s="56"/>
      <c r="C79" s="56"/>
      <c r="F79" s="2"/>
      <c r="G79" s="3"/>
    </row>
    <row r="80" spans="1:7" s="57" customFormat="1" x14ac:dyDescent="0.25">
      <c r="A80" s="3"/>
      <c r="B80" s="3"/>
      <c r="C80" s="3"/>
      <c r="D80" s="58"/>
      <c r="E80" s="58"/>
      <c r="F80" s="2"/>
      <c r="G80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2022-10-31T02:09:43Z</dcterms:created>
  <dcterms:modified xsi:type="dcterms:W3CDTF">2022-10-31T02:09:45Z</dcterms:modified>
</cp:coreProperties>
</file>