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81478CE4-BB0D-49C2-B8E0-C3CCEBC34A62}" xr6:coauthVersionLast="40" xr6:coauthVersionMax="40" xr10:uidLastSave="{00000000-0000-0000-0000-000000000000}"/>
  <bookViews>
    <workbookView xWindow="0" yWindow="0" windowWidth="25200" windowHeight="11775" xr2:uid="{4E4A41F5-706B-428F-BEBF-0EFE8B815FAF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F67" i="1" s="1"/>
  <c r="E47" i="1"/>
  <c r="E67" i="1" s="1"/>
  <c r="D47" i="1"/>
  <c r="D67" i="1" s="1"/>
  <c r="I40" i="1"/>
  <c r="F40" i="1"/>
  <c r="F38" i="1" s="1"/>
  <c r="I39" i="1"/>
  <c r="H38" i="1"/>
  <c r="G38" i="1"/>
  <c r="E38" i="1"/>
  <c r="D38" i="1"/>
  <c r="I38" i="1" s="1"/>
  <c r="I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42" i="1" l="1"/>
  <c r="I44" i="1"/>
  <c r="H67" i="1"/>
  <c r="I67" i="1" s="1"/>
  <c r="I29" i="1"/>
  <c r="H72" i="1" l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<sst xmlns="http://schemas.openxmlformats.org/spreadsheetml/2006/main" count="77" uniqueCount="75">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</sst>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3" fillId="2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center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7" fontId="7" fillId="0" borderId="0" xfId="2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 applyProtection="1"/>
    <xf numFmtId="167" fontId="4" fillId="0" borderId="0" xfId="2" applyNumberFormat="1" applyFont="1" applyFill="1" applyBorder="1" applyAlignment="1">
      <alignment horizontal="right" vertical="top"/>
    </xf>
    <xf numFmtId="0" fontId="8" fillId="5" borderId="0" xfId="1" applyFont="1" applyFill="1" applyBorder="1" applyAlignment="1">
      <alignment horizontal="left" vertical="center"/>
    </xf>
    <xf numFmtId="164" fontId="7" fillId="5" borderId="0" xfId="2" applyNumberFormat="1" applyFont="1" applyFill="1" applyBorder="1" applyAlignment="1">
      <alignment horizontal="right" vertical="top"/>
    </xf>
    <xf numFmtId="167" fontId="7" fillId="5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center"/>
    </xf>
    <xf numFmtId="166" fontId="11" fillId="0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justify" vertical="top"/>
    </xf>
    <xf numFmtId="0" fontId="9" fillId="0" borderId="0" xfId="4" applyNumberFormat="1" applyFont="1" applyFill="1" applyBorder="1" applyAlignment="1" applyProtection="1">
      <alignment vertical="top"/>
    </xf>
    <xf numFmtId="0" fontId="8" fillId="6" borderId="0" xfId="1" applyFont="1" applyFill="1" applyBorder="1" applyAlignment="1">
      <alignment horizontal="left" vertical="center"/>
    </xf>
    <xf numFmtId="164" fontId="7" fillId="6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166" fontId="11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left"/>
    </xf>
  </cellXfs>
  <cellStyles count="5">
    <cellStyle name="Normal" xfId="0" builtinId="0"/>
    <cellStyle name="Normal 18" xfId="1" xr:uid="{36AC9035-C6EB-4481-B4B3-DB9390B8DA56}"/>
    <cellStyle name="Normal 18 2" xfId="4" xr:uid="{8EADA3A9-D14B-4E6B-B294-E1C499959326}"/>
    <cellStyle name="Normal 2 2" xfId="2" xr:uid="{0CED81E1-5923-415B-9C96-B79F62BB9181}"/>
    <cellStyle name="Normal 3 2 2 2" xfId="3" xr:uid="{6B28CEEA-68C7-4C4C-A0F2-8C9BC89BD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B36396-1B1E-414F-8844-33670129FA3B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2FAF-B20F-4386-93A0-ADA9FE45FF5B}">
  <dimension ref="A1:M113"/>
  <sheetViews>
    <sheetView showGridLines="0" tabSelected="1" topLeftCell="A52" workbookViewId="0">
      <selection activeCell="G67" sqref="G67:H67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40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3205065474</v>
      </c>
      <c r="E11" s="20">
        <v>0</v>
      </c>
      <c r="F11" s="20">
        <f t="shared" si="0"/>
        <v>3205065474</v>
      </c>
      <c r="G11" s="20">
        <v>2196802116</v>
      </c>
      <c r="H11" s="20">
        <v>1986038023</v>
      </c>
      <c r="I11" s="20">
        <f t="shared" si="1"/>
        <v>-1219027451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2">
        <v>176154000</v>
      </c>
      <c r="E14" s="22">
        <v>0</v>
      </c>
      <c r="F14" s="22">
        <f t="shared" si="0"/>
        <v>176154000</v>
      </c>
      <c r="G14" s="22">
        <v>132967180</v>
      </c>
      <c r="H14" s="22">
        <v>132967180</v>
      </c>
      <c r="I14" s="22">
        <f>SUM(H14-D14)</f>
        <v>-43186820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2">
        <v>0</v>
      </c>
      <c r="E15" s="22">
        <v>0</v>
      </c>
      <c r="F15" s="22">
        <f t="shared" si="0"/>
        <v>0</v>
      </c>
      <c r="G15" s="22">
        <v>0</v>
      </c>
      <c r="H15" s="22">
        <v>0</v>
      </c>
      <c r="I15" s="22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2">
        <v>2177530</v>
      </c>
      <c r="E16" s="22">
        <v>489777</v>
      </c>
      <c r="F16" s="22">
        <f t="shared" si="0"/>
        <v>2667307</v>
      </c>
      <c r="G16" s="22">
        <v>2667307</v>
      </c>
      <c r="H16" s="22">
        <v>2667307</v>
      </c>
      <c r="I16" s="22">
        <f>SUM(H16-D16)</f>
        <v>489777</v>
      </c>
      <c r="J16" s="23"/>
    </row>
    <row r="17" spans="1:10" s="18" customFormat="1" ht="12.95" customHeight="1" x14ac:dyDescent="0.2">
      <c r="A17" s="19"/>
      <c r="B17" s="15" t="s">
        <v>21</v>
      </c>
      <c r="C17" s="15"/>
      <c r="D17" s="22">
        <v>0</v>
      </c>
      <c r="E17" s="22">
        <v>0</v>
      </c>
      <c r="F17" s="22">
        <f t="shared" si="0"/>
        <v>0</v>
      </c>
      <c r="G17" s="22">
        <v>0</v>
      </c>
      <c r="H17" s="22">
        <v>0</v>
      </c>
      <c r="I17" s="22">
        <f t="shared" si="1"/>
        <v>0</v>
      </c>
      <c r="J17" s="21"/>
    </row>
    <row r="18" spans="1:10" s="18" customFormat="1" ht="12.95" customHeight="1" x14ac:dyDescent="0.2">
      <c r="A18" s="19"/>
      <c r="B18" s="19"/>
      <c r="C18" s="24" t="s">
        <v>22</v>
      </c>
      <c r="D18" s="25">
        <v>0</v>
      </c>
      <c r="E18" s="25">
        <v>0</v>
      </c>
      <c r="F18" s="22">
        <f t="shared" si="0"/>
        <v>0</v>
      </c>
      <c r="G18" s="25">
        <v>0</v>
      </c>
      <c r="H18" s="25">
        <v>0</v>
      </c>
      <c r="I18" s="25">
        <f t="shared" si="1"/>
        <v>0</v>
      </c>
      <c r="J18" s="21"/>
    </row>
    <row r="19" spans="1:10" s="18" customFormat="1" ht="12.95" customHeight="1" x14ac:dyDescent="0.2">
      <c r="A19" s="19"/>
      <c r="B19" s="19"/>
      <c r="C19" s="24" t="s">
        <v>23</v>
      </c>
      <c r="D19" s="26">
        <v>0</v>
      </c>
      <c r="E19" s="26">
        <v>0</v>
      </c>
      <c r="F19" s="20">
        <f t="shared" si="0"/>
        <v>0</v>
      </c>
      <c r="G19" s="26">
        <v>0</v>
      </c>
      <c r="H19" s="26">
        <v>0</v>
      </c>
      <c r="I19" s="26">
        <f t="shared" si="1"/>
        <v>0</v>
      </c>
      <c r="J19" s="21"/>
    </row>
    <row r="20" spans="1:10" s="18" customFormat="1" ht="12.95" customHeight="1" x14ac:dyDescent="0.2">
      <c r="A20" s="19"/>
      <c r="B20" s="19"/>
      <c r="C20" s="24" t="s">
        <v>24</v>
      </c>
      <c r="D20" s="26">
        <v>0</v>
      </c>
      <c r="E20" s="26">
        <v>0</v>
      </c>
      <c r="F20" s="20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8" customFormat="1" ht="12.95" customHeight="1" x14ac:dyDescent="0.2">
      <c r="A21" s="19"/>
      <c r="B21" s="19"/>
      <c r="C21" s="24" t="s">
        <v>25</v>
      </c>
      <c r="D21" s="26">
        <v>0</v>
      </c>
      <c r="E21" s="26">
        <v>0</v>
      </c>
      <c r="F21" s="20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8" customFormat="1" ht="12.95" customHeight="1" x14ac:dyDescent="0.2">
      <c r="A22" s="19"/>
      <c r="B22" s="19"/>
      <c r="C22" s="24" t="s">
        <v>26</v>
      </c>
      <c r="D22" s="26">
        <v>0</v>
      </c>
      <c r="E22" s="26">
        <v>0</v>
      </c>
      <c r="F22" s="20">
        <f t="shared" si="0"/>
        <v>0</v>
      </c>
      <c r="G22" s="26">
        <v>0</v>
      </c>
      <c r="H22" s="26">
        <v>0</v>
      </c>
      <c r="I22" s="26">
        <f t="shared" si="1"/>
        <v>0</v>
      </c>
      <c r="J22" s="21"/>
    </row>
    <row r="23" spans="1:10" s="18" customFormat="1" ht="12.95" customHeight="1" x14ac:dyDescent="0.2">
      <c r="A23" s="19"/>
      <c r="B23" s="19"/>
      <c r="C23" s="24" t="s">
        <v>27</v>
      </c>
      <c r="D23" s="26">
        <v>0</v>
      </c>
      <c r="E23" s="26">
        <v>0</v>
      </c>
      <c r="F23" s="20">
        <f t="shared" si="0"/>
        <v>0</v>
      </c>
      <c r="G23" s="26">
        <v>0</v>
      </c>
      <c r="H23" s="26">
        <v>0</v>
      </c>
      <c r="I23" s="26">
        <f t="shared" si="1"/>
        <v>0</v>
      </c>
      <c r="J23" s="21"/>
    </row>
    <row r="24" spans="1:10" s="18" customFormat="1" ht="12.95" customHeight="1" x14ac:dyDescent="0.2">
      <c r="A24" s="19"/>
      <c r="B24" s="19"/>
      <c r="C24" s="24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8" customFormat="1" ht="12.95" customHeight="1" x14ac:dyDescent="0.2">
      <c r="A25" s="19"/>
      <c r="B25" s="19"/>
      <c r="C25" s="24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1"/>
    </row>
    <row r="26" spans="1:10" s="18" customFormat="1" ht="12.95" customHeight="1" x14ac:dyDescent="0.2">
      <c r="A26" s="19"/>
      <c r="B26" s="19"/>
      <c r="C26" s="24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1"/>
    </row>
    <row r="27" spans="1:10" s="18" customFormat="1" ht="12.95" customHeight="1" x14ac:dyDescent="0.2">
      <c r="A27" s="19"/>
      <c r="B27" s="19"/>
      <c r="C27" s="24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1"/>
    </row>
    <row r="28" spans="1:10" s="18" customFormat="1" ht="12.95" customHeight="1" x14ac:dyDescent="0.2">
      <c r="A28" s="19"/>
      <c r="B28" s="19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3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6">
        <v>0</v>
      </c>
      <c r="E30" s="26">
        <v>0</v>
      </c>
      <c r="F30" s="26">
        <f t="shared" ref="F30:F36" si="2">D30+E30</f>
        <v>0</v>
      </c>
      <c r="G30" s="26">
        <v>0</v>
      </c>
      <c r="H30" s="26">
        <v>0</v>
      </c>
      <c r="I30" s="26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12832893</v>
      </c>
      <c r="E35" s="20">
        <v>418833070</v>
      </c>
      <c r="F35" s="20">
        <f t="shared" si="2"/>
        <v>431665963</v>
      </c>
      <c r="G35" s="20">
        <v>421019430</v>
      </c>
      <c r="H35" s="20">
        <v>387924191</v>
      </c>
      <c r="I35" s="20">
        <f t="shared" si="1"/>
        <v>375091298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1055805841</v>
      </c>
      <c r="E38" s="29">
        <f>SUM(E39:E40)</f>
        <v>-419922847</v>
      </c>
      <c r="F38" s="20">
        <f>SUM(F39:F40)</f>
        <v>635882994</v>
      </c>
      <c r="G38" s="20">
        <f>SUM(G39:G40)</f>
        <v>21464587</v>
      </c>
      <c r="H38" s="20">
        <f>SUM(H39:H40)</f>
        <v>21464587</v>
      </c>
      <c r="I38" s="20">
        <f t="shared" si="1"/>
        <v>-1034341254</v>
      </c>
      <c r="J38" s="30"/>
    </row>
    <row r="39" spans="1:13" s="18" customFormat="1" ht="12.95" customHeight="1" x14ac:dyDescent="0.2">
      <c r="A39" s="19"/>
      <c r="B39" s="19"/>
      <c r="C39" s="19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30"/>
    </row>
    <row r="40" spans="1:13" s="18" customFormat="1" ht="12.95" customHeight="1" x14ac:dyDescent="0.2">
      <c r="A40" s="19"/>
      <c r="B40" s="19"/>
      <c r="C40" s="19" t="s">
        <v>44</v>
      </c>
      <c r="D40" s="26">
        <v>1055805841</v>
      </c>
      <c r="E40" s="31">
        <v>-419922847</v>
      </c>
      <c r="F40" s="26">
        <f>D40+E40</f>
        <v>635882994</v>
      </c>
      <c r="G40" s="26">
        <v>21464587</v>
      </c>
      <c r="H40" s="26">
        <v>21464587</v>
      </c>
      <c r="I40" s="26">
        <f t="shared" si="1"/>
        <v>-1034341254</v>
      </c>
      <c r="J40" s="30"/>
    </row>
    <row r="41" spans="1:13" s="18" customFormat="1" ht="12.95" customHeight="1" x14ac:dyDescent="0.2">
      <c r="A41" s="19"/>
      <c r="B41" s="19"/>
      <c r="C41" s="19"/>
      <c r="D41" s="26"/>
      <c r="E41" s="26"/>
      <c r="F41" s="26"/>
      <c r="G41" s="26"/>
      <c r="H41" s="26"/>
      <c r="I41" s="26"/>
      <c r="J41" s="30"/>
    </row>
    <row r="42" spans="1:13" s="35" customFormat="1" ht="15" customHeight="1" x14ac:dyDescent="0.25">
      <c r="A42" s="32" t="s">
        <v>45</v>
      </c>
      <c r="B42" s="32"/>
      <c r="C42" s="32"/>
      <c r="D42" s="33">
        <f>SUM(D10+D11+D12+D13+D14+D15+D16+D17+D29+D35+D36+D38)</f>
        <v>4452035738</v>
      </c>
      <c r="E42" s="34">
        <f>SUM(E10+E11+E12+E13+E14+E15+E16+E17+E29+E35+E36+E38)</f>
        <v>-600000</v>
      </c>
      <c r="F42" s="33">
        <f>SUM(F10+F11+F12+F13+F14+F15+F16+F17+F29+F35+F36+F38)</f>
        <v>4451435738</v>
      </c>
      <c r="G42" s="33">
        <f>SUM(G10+G11+G12+G13+G14+G15+G16+G17+G29+G35+G36+G38)</f>
        <v>2774920620</v>
      </c>
      <c r="H42" s="33">
        <f>SUM(H10+H11+H12+H13+H14+H15+H16+H17+H29+H35+H36+H38)</f>
        <v>2531061288</v>
      </c>
      <c r="I42" s="33">
        <f>SUM(H42-D42)</f>
        <v>-1920974450</v>
      </c>
      <c r="K42" s="36"/>
      <c r="M42" s="37"/>
    </row>
    <row r="43" spans="1:13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17"/>
    </row>
    <row r="44" spans="1:13" s="18" customFormat="1" ht="12.95" customHeight="1" x14ac:dyDescent="0.2">
      <c r="A44" s="15" t="s">
        <v>46</v>
      </c>
      <c r="B44" s="19"/>
      <c r="C44" s="19"/>
      <c r="D44" s="38"/>
      <c r="E44" s="38"/>
      <c r="F44" s="38"/>
      <c r="G44" s="39"/>
      <c r="H44" s="39"/>
      <c r="I44" s="20">
        <f>SUM(H42-D42)</f>
        <v>-1920974450</v>
      </c>
    </row>
    <row r="45" spans="1:13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1600000000</v>
      </c>
      <c r="E47" s="20">
        <f>SUM(E48:E55)</f>
        <v>600000</v>
      </c>
      <c r="F47" s="20">
        <f>SUM(F48:F55)</f>
        <v>1600600000</v>
      </c>
      <c r="G47" s="20">
        <f t="shared" ref="G47:H47" si="3">SUM(G48:G55)</f>
        <v>1286018801</v>
      </c>
      <c r="H47" s="20">
        <f t="shared" si="3"/>
        <v>1008612695</v>
      </c>
      <c r="I47" s="20">
        <f t="shared" ref="I47:I65" si="4">SUM(H47-D47)</f>
        <v>-591387305</v>
      </c>
      <c r="J47" s="30"/>
    </row>
    <row r="48" spans="1:13" s="18" customFormat="1" ht="12.95" customHeight="1" x14ac:dyDescent="0.2">
      <c r="A48" s="19"/>
      <c r="B48" s="19"/>
      <c r="C48" s="28" t="s">
        <v>49</v>
      </c>
      <c r="D48" s="26">
        <v>0</v>
      </c>
      <c r="E48" s="26">
        <v>0</v>
      </c>
      <c r="F48" s="26">
        <f t="shared" ref="F48:F55" si="5">D48+E48</f>
        <v>0</v>
      </c>
      <c r="G48" s="26">
        <v>0</v>
      </c>
      <c r="H48" s="26">
        <v>0</v>
      </c>
      <c r="I48" s="26">
        <f t="shared" si="4"/>
        <v>0</v>
      </c>
    </row>
    <row r="49" spans="1:10" s="18" customFormat="1" ht="12.95" customHeight="1" x14ac:dyDescent="0.2">
      <c r="A49" s="19"/>
      <c r="B49" s="19"/>
      <c r="C49" s="24" t="s">
        <v>50</v>
      </c>
      <c r="D49" s="26">
        <v>0</v>
      </c>
      <c r="E49" s="26">
        <v>0</v>
      </c>
      <c r="F49" s="26">
        <f t="shared" si="5"/>
        <v>0</v>
      </c>
      <c r="G49" s="26">
        <v>0</v>
      </c>
      <c r="H49" s="26">
        <v>0</v>
      </c>
      <c r="I49" s="26">
        <f t="shared" si="4"/>
        <v>0</v>
      </c>
    </row>
    <row r="50" spans="1:10" s="18" customFormat="1" ht="12.95" customHeight="1" x14ac:dyDescent="0.2">
      <c r="A50" s="19"/>
      <c r="B50" s="19"/>
      <c r="C50" s="24" t="s">
        <v>51</v>
      </c>
      <c r="D50" s="26">
        <v>0</v>
      </c>
      <c r="E50" s="26">
        <v>0</v>
      </c>
      <c r="F50" s="26">
        <f t="shared" si="5"/>
        <v>0</v>
      </c>
      <c r="G50" s="26">
        <v>0</v>
      </c>
      <c r="H50" s="26">
        <v>0</v>
      </c>
      <c r="I50" s="26">
        <f t="shared" si="4"/>
        <v>0</v>
      </c>
      <c r="J50" s="30"/>
    </row>
    <row r="51" spans="1:10" s="18" customFormat="1" ht="22.5" customHeight="1" x14ac:dyDescent="0.2">
      <c r="A51" s="19"/>
      <c r="B51" s="19"/>
      <c r="C51" s="28" t="s">
        <v>52</v>
      </c>
      <c r="D51" s="26">
        <v>0</v>
      </c>
      <c r="E51" s="26">
        <v>0</v>
      </c>
      <c r="F51" s="26">
        <f t="shared" si="5"/>
        <v>0</v>
      </c>
      <c r="G51" s="26">
        <v>0</v>
      </c>
      <c r="H51" s="26">
        <v>0</v>
      </c>
      <c r="I51" s="26">
        <f t="shared" si="4"/>
        <v>0</v>
      </c>
    </row>
    <row r="52" spans="1:10" s="18" customFormat="1" ht="12.95" customHeight="1" x14ac:dyDescent="0.2">
      <c r="A52" s="19"/>
      <c r="B52" s="19"/>
      <c r="C52" s="24" t="s">
        <v>53</v>
      </c>
      <c r="D52" s="26">
        <v>0</v>
      </c>
      <c r="E52" s="26">
        <v>0</v>
      </c>
      <c r="F52" s="26">
        <f t="shared" si="5"/>
        <v>0</v>
      </c>
      <c r="G52" s="26">
        <v>0</v>
      </c>
      <c r="H52" s="26">
        <v>0</v>
      </c>
      <c r="I52" s="26">
        <f t="shared" si="4"/>
        <v>0</v>
      </c>
    </row>
    <row r="53" spans="1:10" s="18" customFormat="1" ht="12.95" customHeight="1" x14ac:dyDescent="0.2">
      <c r="A53" s="19"/>
      <c r="B53" s="19"/>
      <c r="C53" s="24" t="s">
        <v>54</v>
      </c>
      <c r="D53" s="26">
        <v>0</v>
      </c>
      <c r="E53" s="26">
        <v>0</v>
      </c>
      <c r="F53" s="26">
        <f t="shared" si="5"/>
        <v>0</v>
      </c>
      <c r="G53" s="26">
        <v>0</v>
      </c>
      <c r="H53" s="26">
        <v>0</v>
      </c>
      <c r="I53" s="26">
        <f t="shared" si="4"/>
        <v>0</v>
      </c>
    </row>
    <row r="54" spans="1:10" s="18" customFormat="1" ht="24.75" customHeight="1" x14ac:dyDescent="0.2">
      <c r="A54" s="15"/>
      <c r="B54" s="15"/>
      <c r="C54" s="28" t="s">
        <v>55</v>
      </c>
      <c r="D54" s="26">
        <v>0</v>
      </c>
      <c r="E54" s="26">
        <v>0</v>
      </c>
      <c r="F54" s="26">
        <f t="shared" si="5"/>
        <v>0</v>
      </c>
      <c r="G54" s="26">
        <v>0</v>
      </c>
      <c r="H54" s="26">
        <v>0</v>
      </c>
      <c r="I54" s="26">
        <f t="shared" si="4"/>
        <v>0</v>
      </c>
    </row>
    <row r="55" spans="1:10" s="18" customFormat="1" ht="12.95" customHeight="1" x14ac:dyDescent="0.2">
      <c r="A55" s="19"/>
      <c r="B55" s="19"/>
      <c r="C55" s="28" t="s">
        <v>56</v>
      </c>
      <c r="D55" s="26">
        <v>1600000000</v>
      </c>
      <c r="E55" s="26">
        <v>600000</v>
      </c>
      <c r="F55" s="26">
        <f t="shared" si="5"/>
        <v>1600600000</v>
      </c>
      <c r="G55" s="26">
        <v>1286018801</v>
      </c>
      <c r="H55" s="26">
        <v>1008612695</v>
      </c>
      <c r="I55" s="26">
        <f t="shared" si="4"/>
        <v>-591387305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6">
        <v>0</v>
      </c>
      <c r="E60" s="26">
        <v>0</v>
      </c>
      <c r="F60" s="26">
        <f>D60+E60</f>
        <v>0</v>
      </c>
      <c r="G60" s="26">
        <v>0</v>
      </c>
      <c r="H60" s="26">
        <v>0</v>
      </c>
      <c r="I60" s="26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28" t="s">
        <v>62</v>
      </c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6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4"/>
        <v>0</v>
      </c>
    </row>
    <row r="64" spans="1:10" s="18" customFormat="1" ht="25.5" customHeight="1" x14ac:dyDescent="0.2">
      <c r="A64" s="15"/>
      <c r="B64" s="40" t="s">
        <v>64</v>
      </c>
      <c r="C64" s="40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0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6"/>
      <c r="E66" s="26"/>
      <c r="F66" s="26"/>
      <c r="G66" s="26"/>
      <c r="H66" s="26"/>
      <c r="I66" s="26"/>
      <c r="J66" s="27"/>
    </row>
    <row r="67" spans="1:13" s="18" customFormat="1" ht="12.95" customHeight="1" x14ac:dyDescent="0.2">
      <c r="A67" s="15" t="s">
        <v>66</v>
      </c>
      <c r="B67" s="19"/>
      <c r="C67" s="19"/>
      <c r="D67" s="20">
        <f>SUM(D47+D56+D61+D64+D65)</f>
        <v>1600000000</v>
      </c>
      <c r="E67" s="20">
        <f>SUM(E47+E56+E61+E64+E65)</f>
        <v>600000</v>
      </c>
      <c r="F67" s="20">
        <f>SUM(F47+F56+F61+F64+F65)</f>
        <v>1600600000</v>
      </c>
      <c r="G67" s="20">
        <f>G47+G56+G61+G64+G65</f>
        <v>1286018801</v>
      </c>
      <c r="H67" s="20">
        <f>SUM(H47+H56+H61+H64+H65)</f>
        <v>1008612695</v>
      </c>
      <c r="I67" s="20">
        <f>SUM(H67-D67)</f>
        <v>-591387305</v>
      </c>
      <c r="J67" s="41"/>
    </row>
    <row r="68" spans="1:13" s="18" customFormat="1" ht="12.95" customHeight="1" x14ac:dyDescent="0.2">
      <c r="A68" s="19"/>
      <c r="B68" s="19"/>
      <c r="C68" s="19"/>
      <c r="D68" s="26"/>
      <c r="E68" s="26"/>
      <c r="F68" s="26"/>
      <c r="G68" s="26"/>
      <c r="H68" s="26"/>
      <c r="I68" s="26"/>
    </row>
    <row r="69" spans="1:13" s="35" customFormat="1" ht="15" customHeight="1" x14ac:dyDescent="0.25">
      <c r="A69" s="32" t="s">
        <v>67</v>
      </c>
      <c r="B69" s="32"/>
      <c r="C69" s="32"/>
      <c r="D69" s="33">
        <f>SUM(D70)</f>
        <v>0</v>
      </c>
      <c r="E69" s="33">
        <f>SUM(E70)</f>
        <v>0</v>
      </c>
      <c r="F69" s="33">
        <f>SUM(F70)</f>
        <v>0</v>
      </c>
      <c r="G69" s="33">
        <f>SUM(G70)</f>
        <v>0</v>
      </c>
      <c r="H69" s="33">
        <f>SUM(H70)</f>
        <v>0</v>
      </c>
      <c r="I69" s="33">
        <f>SUM(H69-D69)</f>
        <v>0</v>
      </c>
      <c r="K69" s="36"/>
      <c r="M69" s="37"/>
    </row>
    <row r="70" spans="1:13" s="44" customFormat="1" ht="12.95" customHeight="1" x14ac:dyDescent="0.25">
      <c r="A70" s="42"/>
      <c r="B70" s="43" t="s">
        <v>68</v>
      </c>
      <c r="C70" s="43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3" s="44" customFormat="1" ht="12.95" customHeight="1" x14ac:dyDescent="0.25">
      <c r="A71" s="42"/>
      <c r="B71" s="42"/>
      <c r="C71" s="42"/>
      <c r="D71" s="26"/>
      <c r="E71" s="26"/>
      <c r="F71" s="26"/>
      <c r="G71" s="26"/>
      <c r="H71" s="26"/>
      <c r="I71" s="26"/>
    </row>
    <row r="72" spans="1:13" s="47" customFormat="1" ht="15.75" customHeight="1" x14ac:dyDescent="0.25">
      <c r="A72" s="45" t="s">
        <v>69</v>
      </c>
      <c r="B72" s="45"/>
      <c r="C72" s="45"/>
      <c r="D72" s="46">
        <f>SUM(D42+D67+D69)</f>
        <v>6052035738</v>
      </c>
      <c r="E72" s="46">
        <f>SUM(E42+E67+E69)</f>
        <v>0</v>
      </c>
      <c r="F72" s="46">
        <f>SUM(F42+F67+F69)</f>
        <v>6052035738</v>
      </c>
      <c r="G72" s="46">
        <f>SUM(G42+G67+G69)</f>
        <v>4060939421</v>
      </c>
      <c r="H72" s="46">
        <f>SUM(H42+H67+H69)</f>
        <v>3539673983</v>
      </c>
      <c r="I72" s="46">
        <f>SUM(H72-D72)</f>
        <v>-2512361755</v>
      </c>
      <c r="K72" s="48"/>
    </row>
    <row r="73" spans="1:13" s="18" customFormat="1" ht="12.95" customHeight="1" x14ac:dyDescent="0.2">
      <c r="A73" s="19"/>
      <c r="B73" s="19"/>
      <c r="C73" s="19"/>
      <c r="D73" s="26"/>
      <c r="E73" s="26"/>
      <c r="F73" s="26"/>
      <c r="G73" s="26"/>
      <c r="H73" s="26"/>
      <c r="I73" s="26"/>
    </row>
    <row r="74" spans="1:13" s="18" customFormat="1" ht="12.95" customHeight="1" x14ac:dyDescent="0.2">
      <c r="A74" s="19"/>
      <c r="B74" s="15" t="s">
        <v>70</v>
      </c>
      <c r="C74" s="19"/>
      <c r="D74" s="26"/>
      <c r="E74" s="26"/>
      <c r="F74" s="26"/>
      <c r="G74" s="26"/>
      <c r="H74" s="26"/>
      <c r="I74" s="26"/>
    </row>
    <row r="75" spans="1:13" s="18" customFormat="1" ht="12.95" customHeight="1" x14ac:dyDescent="0.2">
      <c r="A75" s="19"/>
      <c r="B75" s="49" t="s">
        <v>71</v>
      </c>
      <c r="C75" s="49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3" s="18" customFormat="1" ht="12.95" customHeight="1" x14ac:dyDescent="0.2">
      <c r="A76" s="19"/>
      <c r="B76" s="49"/>
      <c r="C76" s="49"/>
      <c r="D76" s="26"/>
      <c r="E76" s="26"/>
      <c r="F76" s="26"/>
      <c r="G76" s="26"/>
      <c r="H76" s="26"/>
      <c r="I76" s="26"/>
    </row>
    <row r="77" spans="1:13" s="18" customFormat="1" ht="12.95" customHeight="1" x14ac:dyDescent="0.2">
      <c r="A77" s="19"/>
      <c r="B77" s="49" t="s">
        <v>72</v>
      </c>
      <c r="C77" s="49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3" s="18" customFormat="1" ht="12.95" customHeight="1" x14ac:dyDescent="0.2">
      <c r="A78" s="19"/>
      <c r="B78" s="49"/>
      <c r="C78" s="49"/>
      <c r="D78" s="26"/>
      <c r="E78" s="26"/>
      <c r="F78" s="26"/>
      <c r="G78" s="26"/>
      <c r="H78" s="26"/>
      <c r="I78" s="26"/>
    </row>
    <row r="79" spans="1:13" s="18" customFormat="1" ht="12.95" customHeight="1" x14ac:dyDescent="0.2">
      <c r="A79" s="19"/>
      <c r="B79" s="28"/>
      <c r="C79" s="28"/>
      <c r="D79" s="26"/>
      <c r="E79" s="26"/>
      <c r="F79" s="26"/>
      <c r="G79" s="26"/>
      <c r="H79" s="26"/>
      <c r="I79" s="26"/>
    </row>
    <row r="80" spans="1:13" s="18" customFormat="1" ht="12.95" customHeight="1" x14ac:dyDescent="0.2">
      <c r="A80" s="19"/>
      <c r="B80" s="50" t="s">
        <v>67</v>
      </c>
      <c r="C80" s="50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1"/>
      <c r="B81" s="51"/>
      <c r="C81" s="51"/>
      <c r="D81" s="52"/>
      <c r="E81" s="52"/>
      <c r="F81" s="53"/>
      <c r="G81" s="54"/>
      <c r="H81" s="54"/>
      <c r="I81" s="54"/>
    </row>
    <row r="82" spans="1:9" s="18" customFormat="1" ht="15" customHeight="1" x14ac:dyDescent="0.2">
      <c r="A82" s="55" t="s">
        <v>73</v>
      </c>
      <c r="B82" s="55"/>
      <c r="C82" s="55"/>
      <c r="D82" s="56"/>
      <c r="E82" s="56"/>
      <c r="F82" s="16" t="s">
        <v>74</v>
      </c>
      <c r="G82" s="17"/>
      <c r="H82" s="17"/>
      <c r="I82" s="17"/>
    </row>
    <row r="84" spans="1:9" x14ac:dyDescent="0.25">
      <c r="H84" s="57"/>
    </row>
    <row r="91" spans="1:9" x14ac:dyDescent="0.25">
      <c r="C91" s="58"/>
      <c r="D91" s="59"/>
    </row>
    <row r="92" spans="1:9" x14ac:dyDescent="0.25">
      <c r="E92" s="13"/>
      <c r="H92" s="13"/>
    </row>
    <row r="94" spans="1:9" x14ac:dyDescent="0.25">
      <c r="C94" s="58"/>
    </row>
    <row r="95" spans="1:9" x14ac:dyDescent="0.25">
      <c r="C95" s="58"/>
    </row>
    <row r="96" spans="1:9" x14ac:dyDescent="0.25">
      <c r="C96" s="58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5">
    <mergeCell ref="B77:C78"/>
    <mergeCell ref="A82:C82"/>
    <mergeCell ref="A42:C42"/>
    <mergeCell ref="B64:C64"/>
    <mergeCell ref="A69:C69"/>
    <mergeCell ref="B70:C70"/>
    <mergeCell ref="A72:C72"/>
    <mergeCell ref="B75:C76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2022-10-31T17:51:41Z</dcterms:created>
  <dcterms:modified xsi:type="dcterms:W3CDTF">2022-10-31T17:51:42Z</dcterms:modified>
</cp:coreProperties>
</file>