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gcoyoli\Desktop\IResultados 3er trim\Entidades 2\"/>
    </mc:Choice>
  </mc:AlternateContent>
  <xr:revisionPtr revIDLastSave="0" documentId="13_ncr:1_{55ED6A12-12BC-4771-AFE7-380E37752EA2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cuadro de indicadores" sheetId="15" r:id="rId1"/>
  </sheets>
  <definedNames>
    <definedName name="__xlnm.Print_Titles" localSheetId="0">'cuadro de indicadores'!$A$1:$EC$6</definedName>
    <definedName name="Excel_BuiltIn_Print_Titles" localSheetId="0">'cuadro de indicadores'!$A$1:$EC$6</definedName>
    <definedName name="_xlnm.Print_Titles" localSheetId="0">'cuadro de indicadores'!$1:$6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15" l="1"/>
  <c r="G91" i="15"/>
  <c r="O90" i="15"/>
  <c r="G89" i="15"/>
  <c r="G88" i="15"/>
  <c r="G87" i="15"/>
  <c r="O86" i="15"/>
  <c r="G85" i="15"/>
  <c r="G84" i="15"/>
  <c r="G83" i="15"/>
  <c r="G82" i="15"/>
  <c r="O81" i="15"/>
  <c r="G80" i="15"/>
  <c r="G79" i="15"/>
  <c r="O78" i="15"/>
  <c r="G77" i="15"/>
  <c r="G76" i="15"/>
  <c r="O75" i="15"/>
  <c r="G74" i="15"/>
  <c r="O73" i="15"/>
  <c r="G72" i="15"/>
  <c r="G68" i="15"/>
  <c r="G67" i="15"/>
  <c r="G66" i="15"/>
  <c r="G64" i="15"/>
  <c r="O63" i="15"/>
  <c r="G62" i="15"/>
  <c r="G61" i="15"/>
  <c r="O60" i="15"/>
  <c r="J56" i="15"/>
  <c r="I56" i="15"/>
  <c r="H56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O37" i="15"/>
  <c r="J33" i="15"/>
  <c r="I33" i="15"/>
  <c r="H33" i="15"/>
  <c r="G31" i="15"/>
  <c r="G30" i="15"/>
  <c r="G29" i="15"/>
  <c r="G28" i="15"/>
  <c r="O27" i="15"/>
  <c r="G26" i="15"/>
  <c r="G25" i="15"/>
  <c r="O24" i="15"/>
  <c r="G23" i="15"/>
  <c r="G22" i="15"/>
  <c r="O21" i="15"/>
  <c r="J17" i="15"/>
  <c r="I17" i="15"/>
  <c r="H17" i="15"/>
  <c r="O12" i="15" l="1"/>
  <c r="I8" i="15" l="1"/>
  <c r="G14" i="15" l="1"/>
  <c r="G13" i="15"/>
  <c r="J8" i="15" l="1"/>
  <c r="H8" i="15"/>
</calcChain>
</file>

<file path=xl/sharedStrings.xml><?xml version="1.0" encoding="utf-8"?>
<sst xmlns="http://schemas.openxmlformats.org/spreadsheetml/2006/main" count="168" uniqueCount="107">
  <si>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</si>
  <si>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</si>
  <si>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</si>
  <si>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</si>
  <si>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</si>
  <si>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</si>
  <si>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</si>
  <si>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Cobertura Estatal</t>
  </si>
  <si>
    <t>UNIDAD DE
MEDIDA</t>
  </si>
  <si>
    <t>HOMBRE</t>
  </si>
  <si>
    <t>SALUD</t>
  </si>
  <si>
    <t>Servicios de mantenimiento al parque vehicular</t>
  </si>
  <si>
    <t>Servicios de mantenimiento a inmuebles</t>
  </si>
  <si>
    <t>Servicios de mantenimiento a equipos médicos</t>
  </si>
  <si>
    <t>Adquisición de equipo administrativo</t>
  </si>
  <si>
    <t>Sesión</t>
  </si>
  <si>
    <t>Servicio</t>
  </si>
  <si>
    <t>Solicitud</t>
  </si>
  <si>
    <t>Equipo</t>
  </si>
  <si>
    <t>RECTORÍA DEL SISTEMA DE SALUD</t>
  </si>
  <si>
    <t>PRESTACIÓN DE SERVICIOS DE SALUD A LA PERSONA</t>
  </si>
  <si>
    <t>Consulta</t>
  </si>
  <si>
    <t>Préstamos hipotecarios</t>
  </si>
  <si>
    <t>Préstamo</t>
  </si>
  <si>
    <t>PROTECCIÓN SOCIAL</t>
  </si>
  <si>
    <t>OTROS DE SEGURIDAD SOCIAL Y ASISTENCIA SOCIAL</t>
  </si>
  <si>
    <t>Trámite</t>
  </si>
  <si>
    <t>Solicitudes de pensiones nuevas autorizadas</t>
  </si>
  <si>
    <t>ADMINISTRACIÓN DEL FIDEICOMISO DE PENSIONES</t>
  </si>
  <si>
    <t>Pago</t>
  </si>
  <si>
    <t>VIVIENDA Y SERVICIOS A LA COMUNIDAD</t>
  </si>
  <si>
    <t xml:space="preserve">VIVIENDA  </t>
  </si>
  <si>
    <t>Préstamos hipotecarios otorgados con recursos del Fondo de Préstamos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</si>
  <si>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</si>
  <si>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</si>
  <si>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</si>
  <si>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</si>
  <si>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</si>
  <si>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PAGO DE PENSIONES</t>
  </si>
  <si>
    <t>PAGO DE PENSIONES (SECTOR POLICIAL)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</si>
  <si>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</si>
  <si>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</si>
  <si>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</si>
  <si>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</si>
  <si>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</si>
  <si>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</si>
  <si>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</si>
  <si>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</si>
  <si>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PRÉSTAMOS A CORTO PLAZO</t>
  </si>
  <si>
    <t xml:space="preserve">Préstamos a corto plazo 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</si>
  <si>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</si>
  <si>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</si>
  <si>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</si>
  <si>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PRESTACIONES SOCIALES AL ADULTO MAYOR</t>
  </si>
  <si>
    <t xml:space="preserve">Sesiones de rehabilitación otorgadas </t>
  </si>
  <si>
    <t>PRÉSTAMOS HIPOTECARIOS</t>
  </si>
  <si>
    <t xml:space="preserve">Trámites de pagos de pensiones </t>
  </si>
  <si>
    <t>Consultas de medicina general otorgadas</t>
  </si>
  <si>
    <t>Consultas de medicina especializada otorgadas</t>
  </si>
  <si>
    <t>ATENCIÓN A LOS SERVICIOS DE SALUD CON PERSPECTIVA DE GENERO</t>
  </si>
  <si>
    <t xml:space="preserve">Personas violentadas que reciben atención especializada </t>
  </si>
  <si>
    <t>Sesiones, pláticas y cursos-talleres realizados</t>
  </si>
  <si>
    <t>Persona</t>
  </si>
  <si>
    <t>Adquisición de equipo médico</t>
  </si>
  <si>
    <t>Trámites de pago de pensiones del sector policial</t>
  </si>
  <si>
    <t>Trámites de pagos especiales procedentes</t>
  </si>
  <si>
    <t>Consultas gerontológica integral otorgadas</t>
  </si>
  <si>
    <t>Horas de actividades de atención social otorgadas</t>
  </si>
  <si>
    <t>OTORGAMIENTO DE PRESTACIONES ECONÓMICAS CON PERSPECTIVA DE GÉNERO</t>
  </si>
  <si>
    <t>Préstamos a corto plazo otorgados con perspectiva de género</t>
  </si>
  <si>
    <t>Solicitudes atendidas de préstamos a corto plazo otorgados con perspectiva de género</t>
  </si>
  <si>
    <t>Sesiones de junta directiva realizadas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</si>
  <si>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</si>
  <si>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</si>
  <si>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</si>
  <si>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</si>
  <si>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</si>
  <si>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</si>
  <si>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Informe</t>
  </si>
  <si>
    <t>Informes financieros y de gestión del Instituto</t>
  </si>
  <si>
    <t>Solicitudes de reembolso de gastos médicos procedentes</t>
  </si>
  <si>
    <t>Servicio de mantenimiento a sistemas informáticos atendidos</t>
  </si>
  <si>
    <t>Adquisición de equipos informáticos</t>
  </si>
  <si>
    <t>Servicios de soporte y asistencia técnica</t>
  </si>
  <si>
    <t>Reunión de revisión del Sistema de Gestión de la Calidad por la Dirección</t>
  </si>
  <si>
    <t>Reunión</t>
  </si>
  <si>
    <t>Estados financieros emitidos</t>
  </si>
  <si>
    <t>Credenciales emitidas a los afiliados</t>
  </si>
  <si>
    <t>Credencial</t>
  </si>
  <si>
    <t>Trámites otorgados a personas afiliadas en la Oficina de Enlace en Tapachula</t>
  </si>
  <si>
    <t>Pagos especiales, de pensiones y por bono de continuidad realizados</t>
  </si>
  <si>
    <t>Gestiones en los diferentes hospitales de la Ciudad de México</t>
  </si>
  <si>
    <t>Gestión</t>
  </si>
  <si>
    <t>Servicio de validación de contratos y convenios realizados</t>
  </si>
  <si>
    <t>SUBFUNCIÓN / TIPO DE PROYECTO</t>
  </si>
  <si>
    <t>ALCANZ. AL
PERIODO</t>
  </si>
  <si>
    <t>MUJER</t>
  </si>
  <si>
    <t>Trámite por devolución de cuota del Fondo de Préstamos procedentes</t>
  </si>
  <si>
    <t>SERVICIOS MÉDICOS GENERALES Y DE ESPECIALIDAD</t>
  </si>
  <si>
    <t>INDICADORES DE RESULTADOS</t>
  </si>
  <si>
    <t>PROYECTOS DE GASTO CORRIENTE: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</si>
  <si>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</si>
  <si>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</si>
  <si>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</si>
  <si>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</si>
  <si>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</si>
  <si>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>Ente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</si>
</sst>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18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77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0" fillId="0" borderId="0" xfId="1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Alignment="1" applyProtection="1">
      <alignment vertical="top"/>
      <protection locked="0"/>
    </xf>
    <xf numFmtId="0" fontId="13" fillId="0" borderId="0" xfId="1" applyFont="1" applyBorder="1" applyProtection="1">
      <protection locked="0"/>
    </xf>
    <xf numFmtId="0" fontId="10" fillId="0" borderId="0" xfId="1" applyFont="1" applyBorder="1" applyProtection="1"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167" fontId="11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Border="1" applyAlignment="1">
      <alignment horizontal="right" vertical="top"/>
    </xf>
    <xf numFmtId="0" fontId="0" fillId="0" borderId="0" xfId="1" applyFont="1" applyAlignment="1" applyProtection="1">
      <alignment vertical="center"/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0" fontId="17" fillId="0" borderId="0" xfId="1" applyFont="1" applyProtection="1">
      <protection locked="0"/>
    </xf>
    <xf numFmtId="0" fontId="11" fillId="0" borderId="0" xfId="1" applyFill="1" applyAlignment="1" applyProtection="1">
      <alignment vertical="top"/>
      <protection locked="0"/>
    </xf>
    <xf numFmtId="0" fontId="6" fillId="0" borderId="0" xfId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0" fillId="0" borderId="0" xfId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5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7" fontId="11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0" fontId="11" fillId="0" borderId="0" xfId="1" applyNumberFormat="1" applyFont="1" applyFill="1" applyBorder="1" applyAlignment="1" applyProtection="1">
      <alignment horizontal="center" vertical="top"/>
      <protection locked="0"/>
    </xf>
    <xf numFmtId="1" fontId="11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7" fontId="15" fillId="0" borderId="0" xfId="1" applyNumberFormat="1" applyFont="1" applyBorder="1" applyAlignment="1">
      <alignment horizontal="right" vertical="top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167" fontId="11" fillId="0" borderId="0" xfId="1" applyNumberFormat="1" applyBorder="1" applyAlignment="1" applyProtection="1">
      <alignment vertical="top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165" fontId="11" fillId="0" borderId="0" xfId="1" applyNumberFormat="1" applyBorder="1" applyAlignment="1" applyProtection="1">
      <alignment horizontal="center" vertical="top"/>
      <protection locked="0"/>
    </xf>
    <xf numFmtId="166" fontId="11" fillId="0" borderId="0" xfId="1" applyNumberFormat="1" applyBorder="1" applyAlignment="1" applyProtection="1">
      <alignment horizontal="center" vertical="top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166" fontId="3" fillId="0" borderId="0" xfId="1" applyNumberFormat="1" applyFont="1" applyBorder="1" applyAlignment="1" applyProtection="1">
      <alignment horizontal="right" vertical="center"/>
      <protection locked="0"/>
    </xf>
    <xf numFmtId="166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165" fontId="3" fillId="0" borderId="0" xfId="2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center" vertical="top"/>
      <protection locked="0"/>
    </xf>
    <xf numFmtId="0" fontId="0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Border="1" applyAlignment="1" applyProtection="1">
      <alignment horizontal="justify" vertical="top"/>
      <protection locked="0"/>
    </xf>
    <xf numFmtId="167" fontId="2" fillId="0" borderId="0" xfId="1" applyNumberFormat="1" applyFont="1" applyBorder="1" applyAlignment="1" applyProtection="1">
      <alignment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1" applyFont="1" applyBorder="1" applyAlignment="1" applyProtection="1">
      <alignment horizontal="justify" vertical="top"/>
      <protection locked="0"/>
    </xf>
    <xf numFmtId="167" fontId="15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7" fontId="15" fillId="0" borderId="0" xfId="1" applyNumberFormat="1" applyFont="1" applyFill="1" applyBorder="1" applyAlignment="1" applyProtection="1">
      <alignment horizontal="right" vertical="top"/>
      <protection locked="0"/>
    </xf>
    <xf numFmtId="167" fontId="0" fillId="0" borderId="0" xfId="1" applyNumberFormat="1" applyFont="1" applyFill="1" applyBorder="1" applyAlignment="1">
      <alignment horizontal="right" vertical="top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ont="1" applyBorder="1" applyAlignment="1" applyProtection="1">
      <alignment horizontal="justify" vertical="top"/>
      <protection locked="0"/>
    </xf>
    <xf numFmtId="167" fontId="11" fillId="0" borderId="0" xfId="1" applyNumberFormat="1" applyFill="1" applyBorder="1" applyAlignment="1">
      <alignment horizontal="right" vertical="top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Border="1" applyProtection="1">
      <protection locked="0"/>
    </xf>
    <xf numFmtId="165" fontId="11" fillId="0" borderId="0" xfId="1" applyNumberFormat="1" applyBorder="1" applyProtection="1">
      <protection locked="0"/>
    </xf>
    <xf numFmtId="0" fontId="0" fillId="0" borderId="0" xfId="1" applyFont="1" applyBorder="1" applyAlignment="1" applyProtection="1">
      <alignment horizontal="right"/>
      <protection locked="0"/>
    </xf>
    <xf numFmtId="0" fontId="11" fillId="0" borderId="0" xfId="1" applyBorder="1" applyAlignment="1" applyProtection="1">
      <alignment horizontal="right"/>
      <protection locked="0"/>
    </xf>
    <xf numFmtId="0" fontId="11" fillId="0" borderId="0" xfId="1" applyBorder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0" fillId="0" borderId="0" xfId="1" applyFont="1" applyBorder="1" applyAlignment="1" applyProtection="1">
      <alignment horizontal="center" vertical="center"/>
      <protection locked="0"/>
    </xf>
    <xf numFmtId="165" fontId="11" fillId="0" borderId="0" xfId="1" applyNumberFormat="1" applyBorder="1" applyAlignment="1" applyProtection="1">
      <alignment horizont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horizontal="right" vertical="center"/>
      <protection locked="0"/>
    </xf>
    <xf numFmtId="166" fontId="3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Border="1" applyAlignment="1" applyProtection="1">
      <alignment horizontal="center" vertical="top"/>
      <protection locked="0"/>
    </xf>
    <xf numFmtId="0" fontId="0" fillId="0" borderId="1" xfId="1" applyFont="1" applyFill="1" applyBorder="1" applyAlignment="1" applyProtection="1">
      <alignment horizontal="center" vertical="top"/>
      <protection locked="0"/>
    </xf>
    <xf numFmtId="168" fontId="11" fillId="0" borderId="0" xfId="2" applyNumberFormat="1" applyBorder="1" applyAlignment="1">
      <alignment vertical="top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166" fontId="11" fillId="0" borderId="0" xfId="1" applyNumberFormat="1" applyFill="1" applyAlignment="1" applyProtection="1">
      <alignment vertical="top"/>
      <protection locked="0"/>
    </xf>
    <xf numFmtId="164" fontId="11" fillId="0" borderId="0" xfId="2" applyFill="1" applyAlignment="1">
      <alignment vertical="top"/>
    </xf>
    <xf numFmtId="167" fontId="0" fillId="0" borderId="0" xfId="1" applyNumberFormat="1" applyFont="1" applyBorder="1" applyAlignment="1">
      <alignment horizontal="right" vertical="top"/>
    </xf>
    <xf numFmtId="166" fontId="16" fillId="0" borderId="0" xfId="1" applyNumberFormat="1" applyFont="1" applyBorder="1" applyAlignment="1" applyProtection="1">
      <alignment horizontal="center" vertical="top"/>
      <protection locked="0"/>
    </xf>
    <xf numFmtId="164" fontId="11" fillId="0" borderId="0" xfId="2" applyAlignment="1">
      <alignment vertical="top"/>
    </xf>
    <xf numFmtId="166" fontId="15" fillId="0" borderId="0" xfId="1" applyNumberFormat="1" applyFont="1" applyBorder="1" applyAlignment="1" applyProtection="1">
      <alignment horizontal="center" vertical="top"/>
      <protection locked="0"/>
    </xf>
    <xf numFmtId="164" fontId="11" fillId="0" borderId="0" xfId="1" applyNumberFormat="1" applyAlignment="1" applyProtection="1">
      <alignment vertical="top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5" fontId="11" fillId="0" borderId="0" xfId="1" applyNumberFormat="1" applyAlignment="1" applyProtection="1">
      <alignment vertical="top"/>
      <protection locked="0"/>
    </xf>
    <xf numFmtId="0" fontId="11" fillId="0" borderId="0" xfId="1" applyFont="1" applyFill="1" applyAlignment="1" applyProtection="1">
      <alignment vertical="top"/>
      <protection locked="0"/>
    </xf>
    <xf numFmtId="166" fontId="16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0" fillId="0" borderId="1" xfId="1" applyFont="1" applyFill="1" applyBorder="1" applyAlignment="1" applyProtection="1">
      <alignment horizontal="justify" vertical="top" wrapText="1"/>
      <protection locked="0"/>
    </xf>
    <xf numFmtId="0" fontId="11" fillId="0" borderId="1" xfId="1" applyFill="1" applyBorder="1" applyAlignment="1" applyProtection="1">
      <alignment horizontal="justify" vertical="top" wrapText="1"/>
      <protection locked="0"/>
    </xf>
    <xf numFmtId="167" fontId="11" fillId="0" borderId="1" xfId="1" applyNumberFormat="1" applyFont="1" applyFill="1" applyBorder="1" applyAlignment="1" applyProtection="1">
      <alignment vertical="top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167" fontId="11" fillId="0" borderId="1" xfId="1" applyNumberFormat="1" applyFill="1" applyBorder="1" applyAlignment="1" applyProtection="1">
      <alignment horizontal="right" vertical="top"/>
      <protection locked="0"/>
    </xf>
    <xf numFmtId="167" fontId="11" fillId="0" borderId="1" xfId="1" applyNumberFormat="1" applyFont="1" applyFill="1" applyBorder="1" applyAlignment="1">
      <alignment horizontal="right" vertical="top"/>
    </xf>
    <xf numFmtId="167" fontId="11" fillId="0" borderId="1" xfId="1" applyNumberFormat="1" applyFon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5" fontId="11" fillId="0" borderId="1" xfId="1" applyNumberFormat="1" applyFont="1" applyBorder="1" applyAlignment="1" applyProtection="1">
      <alignment horizontal="center" vertical="top"/>
      <protection locked="0"/>
    </xf>
    <xf numFmtId="166" fontId="15" fillId="0" borderId="1" xfId="1" applyNumberFormat="1" applyFont="1" applyFill="1" applyBorder="1" applyAlignment="1" applyProtection="1">
      <alignment horizontal="center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left" vertical="top" wrapText="1"/>
      <protection locked="0"/>
    </xf>
    <xf numFmtId="165" fontId="6" fillId="3" borderId="0" xfId="1" applyNumberFormat="1" applyFont="1" applyFill="1" applyBorder="1" applyAlignment="1" applyProtection="1">
      <alignment horizontal="center" vertical="top"/>
      <protection locked="0"/>
    </xf>
    <xf numFmtId="165" fontId="6" fillId="3" borderId="0" xfId="1" applyNumberFormat="1" applyFont="1" applyFill="1" applyBorder="1" applyAlignment="1" applyProtection="1">
      <alignment horizontal="right" vertical="top"/>
      <protection locked="0"/>
    </xf>
    <xf numFmtId="166" fontId="6" fillId="3" borderId="0" xfId="1" applyNumberFormat="1" applyFont="1" applyFill="1" applyBorder="1" applyAlignment="1" applyProtection="1">
      <alignment horizontal="right" vertical="top"/>
      <protection locked="0"/>
    </xf>
    <xf numFmtId="165" fontId="6" fillId="3" borderId="0" xfId="1" applyNumberFormat="1" applyFont="1" applyFill="1" applyBorder="1" applyAlignment="1">
      <alignment horizontal="right" vertical="center" wrapText="1"/>
    </xf>
    <xf numFmtId="167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6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19" xfId="4" xr:uid="{00000000-0005-0000-0000-000004000000}"/>
    <cellStyle name="Normal 2" xfId="5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zoomScale="70" zoomScaleNormal="70" zoomScaleSheetLayoutView="85" workbookViewId="0">
      <selection activeCell="A68" sqref="A68:O68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5" s="32" customFormat="1" ht="15" customHeight="1" x14ac:dyDescent="0.2">
      <c r="A1" s="144" t="s">
        <v>99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5" ht="15" customHeight="1" x14ac:dyDescent="0.25">
      <c r="A3" s="145" t="s">
        <v>106</v>
      </c>
      <c r="B3" s="11"/>
      <c r="E3" s="10"/>
      <c r="G3" s="12"/>
      <c r="H3" s="13"/>
      <c r="I3" s="13"/>
      <c r="J3" s="13"/>
      <c r="L3" s="23"/>
    </row>
    <row r="4" spans="1:15" ht="12.75" customHeight="1" x14ac:dyDescent="0.25">
      <c r="A4" s="14"/>
      <c r="B4" s="14"/>
      <c r="H4" s="15"/>
      <c r="I4" s="16"/>
      <c r="J4" s="16"/>
    </row>
    <row r="5" spans="1:15" ht="22.5" customHeight="1" x14ac:dyDescent="0.2">
      <c r="A5" s="146" t="s">
        <v>94</v>
      </c>
      <c r="B5" s="147" t="s">
        <v>8</v>
      </c>
      <c r="C5" s="147"/>
      <c r="D5" s="147" t="s">
        <v>0</v>
      </c>
      <c r="E5" s="147"/>
      <c r="F5" s="147"/>
      <c r="G5" s="147"/>
      <c r="H5" s="143" t="s">
        <v>103</v>
      </c>
      <c r="I5" s="143" t="s">
        <v>104</v>
      </c>
      <c r="J5" s="143" t="s">
        <v>105</v>
      </c>
      <c r="K5" s="147" t="s">
        <v>1</v>
      </c>
      <c r="L5" s="147"/>
      <c r="M5" s="147"/>
      <c r="N5" s="147"/>
      <c r="O5" s="148"/>
    </row>
    <row r="6" spans="1:15" ht="24" customHeight="1" thickBot="1" x14ac:dyDescent="0.25">
      <c r="A6" s="149" t="s">
        <v>2</v>
      </c>
      <c r="B6" s="150"/>
      <c r="C6" s="150"/>
      <c r="D6" s="151" t="s">
        <v>3</v>
      </c>
      <c r="E6" s="151" t="s">
        <v>101</v>
      </c>
      <c r="F6" s="152" t="s">
        <v>95</v>
      </c>
      <c r="G6" s="152" t="s">
        <v>102</v>
      </c>
      <c r="H6" s="153"/>
      <c r="I6" s="153"/>
      <c r="J6" s="153"/>
      <c r="K6" s="152" t="s">
        <v>4</v>
      </c>
      <c r="L6" s="152" t="s">
        <v>5</v>
      </c>
      <c r="M6" s="152" t="s">
        <v>96</v>
      </c>
      <c r="N6" s="152" t="s">
        <v>9</v>
      </c>
      <c r="O6" s="154" t="s">
        <v>6</v>
      </c>
    </row>
    <row r="7" spans="1:15" s="25" customFormat="1" ht="21.75" customHeight="1" x14ac:dyDescent="0.25">
      <c r="A7" s="155" t="s">
        <v>30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s="26" customFormat="1" ht="21.75" customHeight="1" x14ac:dyDescent="0.2">
      <c r="A8" s="156" t="s">
        <v>31</v>
      </c>
      <c r="B8" s="157"/>
      <c r="C8" s="158"/>
      <c r="D8" s="159"/>
      <c r="E8" s="159"/>
      <c r="F8" s="160"/>
      <c r="G8" s="160"/>
      <c r="H8" s="161">
        <f>SUM(H12)</f>
        <v>54000000</v>
      </c>
      <c r="I8" s="161">
        <f t="shared" ref="I8:J8" si="0">SUM(I12)</f>
        <v>54000000</v>
      </c>
      <c r="J8" s="162">
        <f t="shared" si="0"/>
        <v>0</v>
      </c>
      <c r="K8" s="163"/>
      <c r="L8" s="158"/>
      <c r="M8" s="164"/>
      <c r="N8" s="164"/>
      <c r="O8" s="164"/>
    </row>
    <row r="9" spans="1:15" s="24" customFormat="1" ht="15" x14ac:dyDescent="0.2">
      <c r="A9" s="34"/>
      <c r="B9" s="34"/>
      <c r="C9" s="35"/>
      <c r="D9" s="36"/>
      <c r="E9" s="36"/>
      <c r="F9" s="37"/>
      <c r="G9" s="37"/>
      <c r="H9" s="38"/>
      <c r="I9" s="39"/>
      <c r="J9" s="39"/>
      <c r="K9" s="40"/>
      <c r="L9" s="41"/>
      <c r="M9" s="42"/>
      <c r="N9" s="42"/>
      <c r="O9" s="42"/>
    </row>
    <row r="10" spans="1:15" s="17" customFormat="1" ht="15.75" x14ac:dyDescent="0.2">
      <c r="A10" s="43" t="s">
        <v>100</v>
      </c>
      <c r="B10" s="44"/>
      <c r="C10" s="35"/>
      <c r="D10" s="45"/>
      <c r="E10" s="45"/>
      <c r="F10" s="46"/>
      <c r="G10" s="46"/>
      <c r="H10" s="47"/>
      <c r="I10" s="48"/>
      <c r="J10" s="48"/>
      <c r="K10" s="41"/>
      <c r="L10" s="41"/>
      <c r="M10" s="49"/>
      <c r="N10" s="49"/>
      <c r="O10" s="49"/>
    </row>
    <row r="11" spans="1:15" s="17" customFormat="1" ht="15.75" x14ac:dyDescent="0.2">
      <c r="A11" s="43"/>
      <c r="B11" s="44"/>
      <c r="C11" s="35"/>
      <c r="D11" s="45"/>
      <c r="E11" s="45"/>
      <c r="F11" s="46"/>
      <c r="G11" s="46"/>
      <c r="H11" s="47"/>
      <c r="I11" s="48"/>
      <c r="J11" s="48"/>
      <c r="K11" s="41"/>
      <c r="L11" s="41"/>
      <c r="M11" s="49"/>
      <c r="N11" s="49"/>
      <c r="O11" s="49"/>
    </row>
    <row r="12" spans="1:15" s="24" customFormat="1" x14ac:dyDescent="0.2">
      <c r="A12" s="50" t="s">
        <v>55</v>
      </c>
      <c r="B12" s="31"/>
      <c r="C12" s="51"/>
      <c r="D12" s="52"/>
      <c r="E12" s="52"/>
      <c r="F12" s="52"/>
      <c r="G12" s="53"/>
      <c r="H12" s="54">
        <v>54000000</v>
      </c>
      <c r="I12" s="54">
        <v>54000000</v>
      </c>
      <c r="J12" s="55">
        <v>0</v>
      </c>
      <c r="K12" s="56" t="s">
        <v>7</v>
      </c>
      <c r="L12" s="56" t="s">
        <v>7</v>
      </c>
      <c r="M12" s="57">
        <v>0</v>
      </c>
      <c r="N12" s="57">
        <v>0</v>
      </c>
      <c r="O12" s="58">
        <f>SUM(M12:N12)</f>
        <v>0</v>
      </c>
    </row>
    <row r="13" spans="1:15" s="24" customFormat="1" x14ac:dyDescent="0.2">
      <c r="A13" s="59" t="s">
        <v>22</v>
      </c>
      <c r="B13" s="60"/>
      <c r="C13" s="61" t="s">
        <v>23</v>
      </c>
      <c r="D13" s="62">
        <v>24</v>
      </c>
      <c r="E13" s="62">
        <v>24</v>
      </c>
      <c r="F13" s="63">
        <v>0</v>
      </c>
      <c r="G13" s="63">
        <f>SUM(F13)/E13*100</f>
        <v>0</v>
      </c>
      <c r="H13" s="64"/>
      <c r="I13" s="64"/>
      <c r="J13" s="54"/>
      <c r="K13" s="56"/>
      <c r="L13" s="56"/>
      <c r="M13" s="65"/>
      <c r="N13" s="65"/>
      <c r="O13" s="65"/>
    </row>
    <row r="14" spans="1:15" s="24" customFormat="1" ht="12.75" customHeight="1" x14ac:dyDescent="0.2">
      <c r="A14" s="59" t="s">
        <v>32</v>
      </c>
      <c r="B14" s="60"/>
      <c r="C14" s="61" t="s">
        <v>23</v>
      </c>
      <c r="D14" s="62">
        <v>30</v>
      </c>
      <c r="E14" s="62">
        <v>30</v>
      </c>
      <c r="F14" s="63">
        <v>0</v>
      </c>
      <c r="G14" s="63">
        <f>SUM(F14)/E14*100</f>
        <v>0</v>
      </c>
      <c r="H14" s="64"/>
      <c r="I14" s="64"/>
      <c r="J14" s="54"/>
      <c r="K14" s="56"/>
      <c r="L14" s="56"/>
      <c r="M14" s="65"/>
      <c r="N14" s="65"/>
      <c r="O14" s="65"/>
    </row>
    <row r="15" spans="1:15" s="24" customFormat="1" ht="12.75" customHeight="1" x14ac:dyDescent="0.2">
      <c r="A15" s="31"/>
      <c r="B15" s="31"/>
      <c r="C15" s="51"/>
      <c r="D15" s="66"/>
      <c r="E15" s="67"/>
      <c r="F15" s="28"/>
      <c r="G15" s="27"/>
      <c r="H15" s="29"/>
      <c r="I15" s="29"/>
      <c r="J15" s="29"/>
      <c r="K15" s="68"/>
      <c r="L15" s="68"/>
      <c r="M15" s="69"/>
      <c r="N15" s="69"/>
      <c r="O15" s="69"/>
    </row>
    <row r="16" spans="1:15" s="25" customFormat="1" ht="21.75" customHeight="1" x14ac:dyDescent="0.25">
      <c r="A16" s="165" t="s">
        <v>10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</row>
    <row r="17" spans="1:15" s="22" customFormat="1" ht="21.75" customHeight="1" x14ac:dyDescent="0.2">
      <c r="A17" s="156" t="s">
        <v>20</v>
      </c>
      <c r="B17" s="167"/>
      <c r="C17" s="168"/>
      <c r="D17" s="163"/>
      <c r="E17" s="163"/>
      <c r="F17" s="169"/>
      <c r="G17" s="169"/>
      <c r="H17" s="166">
        <f>SUM(H21,H24,H27)</f>
        <v>1396686652</v>
      </c>
      <c r="I17" s="166">
        <f>I21+I24+I27</f>
        <v>1396686652</v>
      </c>
      <c r="J17" s="166">
        <f>J21+J24+J27</f>
        <v>754656728.84000003</v>
      </c>
      <c r="K17" s="163"/>
      <c r="L17" s="168"/>
      <c r="M17" s="170"/>
      <c r="N17" s="170"/>
      <c r="O17" s="170"/>
    </row>
    <row r="18" spans="1:15" s="24" customFormat="1" ht="12.75" customHeight="1" x14ac:dyDescent="0.2">
      <c r="A18" s="34"/>
      <c r="B18" s="34"/>
      <c r="C18" s="35"/>
      <c r="D18" s="36"/>
      <c r="E18" s="36"/>
      <c r="F18" s="37"/>
      <c r="G18" s="37"/>
      <c r="H18" s="38"/>
      <c r="I18" s="39"/>
      <c r="J18" s="39"/>
      <c r="K18" s="40"/>
      <c r="L18" s="41"/>
      <c r="M18" s="42"/>
      <c r="N18" s="42"/>
      <c r="O18" s="42"/>
    </row>
    <row r="19" spans="1:15" s="30" customFormat="1" ht="15.75" x14ac:dyDescent="0.2">
      <c r="A19" s="70" t="s">
        <v>100</v>
      </c>
      <c r="B19" s="71"/>
      <c r="C19" s="72"/>
      <c r="D19" s="73"/>
      <c r="E19" s="73"/>
      <c r="F19" s="74"/>
      <c r="G19" s="74"/>
      <c r="H19" s="75"/>
      <c r="I19" s="76"/>
      <c r="J19" s="76"/>
      <c r="K19" s="77"/>
      <c r="L19" s="77"/>
      <c r="M19" s="78"/>
      <c r="N19" s="78"/>
      <c r="O19" s="78"/>
    </row>
    <row r="20" spans="1:15" s="30" customFormat="1" ht="15.75" x14ac:dyDescent="0.2">
      <c r="A20" s="70"/>
      <c r="B20" s="71"/>
      <c r="C20" s="72"/>
      <c r="D20" s="73"/>
      <c r="E20" s="73"/>
      <c r="F20" s="74"/>
      <c r="G20" s="74"/>
      <c r="H20" s="75"/>
      <c r="I20" s="76"/>
      <c r="J20" s="76"/>
      <c r="K20" s="77"/>
      <c r="L20" s="77"/>
      <c r="M20" s="78"/>
      <c r="N20" s="78"/>
      <c r="O20" s="78"/>
    </row>
    <row r="21" spans="1:15" s="17" customFormat="1" ht="25.5" x14ac:dyDescent="0.2">
      <c r="A21" s="171" t="s">
        <v>59</v>
      </c>
      <c r="B21" s="44"/>
      <c r="C21" s="79"/>
      <c r="D21" s="45"/>
      <c r="E21" s="45"/>
      <c r="F21" s="46"/>
      <c r="G21" s="46"/>
      <c r="H21" s="54">
        <v>320420</v>
      </c>
      <c r="I21" s="54">
        <v>320420</v>
      </c>
      <c r="J21" s="55">
        <v>0</v>
      </c>
      <c r="K21" s="68" t="s">
        <v>7</v>
      </c>
      <c r="L21" s="68" t="s">
        <v>7</v>
      </c>
      <c r="M21" s="80">
        <v>50841</v>
      </c>
      <c r="N21" s="65">
        <v>34921</v>
      </c>
      <c r="O21" s="65">
        <f>SUM(M21:N21)</f>
        <v>85762</v>
      </c>
    </row>
    <row r="22" spans="1:15" s="17" customFormat="1" x14ac:dyDescent="0.2">
      <c r="A22" s="81" t="s">
        <v>60</v>
      </c>
      <c r="B22" s="44"/>
      <c r="C22" s="40" t="s">
        <v>62</v>
      </c>
      <c r="D22" s="67">
        <v>36</v>
      </c>
      <c r="E22" s="62">
        <v>36</v>
      </c>
      <c r="F22" s="63">
        <v>2</v>
      </c>
      <c r="G22" s="63">
        <f t="shared" ref="G22" si="1">SUM(F22)/E22*100</f>
        <v>5.5555555555555554</v>
      </c>
      <c r="H22" s="55"/>
      <c r="I22" s="54"/>
      <c r="J22" s="54"/>
      <c r="K22" s="68"/>
      <c r="L22" s="68"/>
      <c r="M22" s="65"/>
      <c r="N22" s="65"/>
      <c r="O22" s="65"/>
    </row>
    <row r="23" spans="1:15" s="17" customFormat="1" x14ac:dyDescent="0.2">
      <c r="A23" s="81" t="s">
        <v>61</v>
      </c>
      <c r="B23" s="44"/>
      <c r="C23" s="40" t="s">
        <v>36</v>
      </c>
      <c r="D23" s="67">
        <v>360</v>
      </c>
      <c r="E23" s="67">
        <v>360</v>
      </c>
      <c r="F23" s="63">
        <v>197</v>
      </c>
      <c r="G23" s="63">
        <f t="shared" ref="G23:G26" si="2">SUM(F23)/E23*100</f>
        <v>54.722222222222229</v>
      </c>
      <c r="H23" s="82"/>
      <c r="I23" s="48"/>
      <c r="J23" s="48"/>
      <c r="K23" s="41"/>
      <c r="L23" s="41"/>
      <c r="M23" s="49"/>
      <c r="N23" s="49"/>
      <c r="O23" s="49"/>
    </row>
    <row r="24" spans="1:15" s="24" customFormat="1" x14ac:dyDescent="0.2">
      <c r="A24" s="83" t="s">
        <v>33</v>
      </c>
      <c r="B24" s="31"/>
      <c r="C24" s="51"/>
      <c r="D24" s="66"/>
      <c r="E24" s="84"/>
      <c r="F24" s="85"/>
      <c r="G24" s="85"/>
      <c r="H24" s="55">
        <v>803296.3</v>
      </c>
      <c r="I24" s="54">
        <v>193984.56</v>
      </c>
      <c r="J24" s="55">
        <v>0</v>
      </c>
      <c r="K24" s="68" t="s">
        <v>7</v>
      </c>
      <c r="L24" s="68" t="s">
        <v>7</v>
      </c>
      <c r="M24" s="65">
        <v>50841</v>
      </c>
      <c r="N24" s="65">
        <v>34921</v>
      </c>
      <c r="O24" s="65">
        <f>SUM(M24:N24)</f>
        <v>85762</v>
      </c>
    </row>
    <row r="25" spans="1:15" s="24" customFormat="1" x14ac:dyDescent="0.2">
      <c r="A25" s="86" t="s">
        <v>34</v>
      </c>
      <c r="B25" s="31"/>
      <c r="C25" s="40" t="s">
        <v>36</v>
      </c>
      <c r="D25" s="67">
        <v>24263</v>
      </c>
      <c r="E25" s="67">
        <v>24263</v>
      </c>
      <c r="F25" s="63">
        <v>18846</v>
      </c>
      <c r="G25" s="63">
        <f t="shared" si="2"/>
        <v>77.673824341590077</v>
      </c>
      <c r="H25" s="87"/>
      <c r="I25" s="64"/>
      <c r="J25" s="54"/>
      <c r="K25" s="68"/>
      <c r="L25" s="68"/>
      <c r="M25" s="65"/>
      <c r="N25" s="65"/>
      <c r="O25" s="65"/>
    </row>
    <row r="26" spans="1:15" s="24" customFormat="1" x14ac:dyDescent="0.2">
      <c r="A26" s="86" t="s">
        <v>35</v>
      </c>
      <c r="B26" s="31"/>
      <c r="C26" s="40" t="s">
        <v>36</v>
      </c>
      <c r="D26" s="67">
        <v>81680</v>
      </c>
      <c r="E26" s="67">
        <v>81680</v>
      </c>
      <c r="F26" s="63">
        <v>56498</v>
      </c>
      <c r="G26" s="63">
        <f t="shared" si="2"/>
        <v>69.169931439764937</v>
      </c>
      <c r="H26" s="87"/>
      <c r="I26" s="64"/>
      <c r="J26" s="54"/>
      <c r="K26" s="68"/>
      <c r="L26" s="68"/>
      <c r="M26" s="65"/>
      <c r="N26" s="65"/>
      <c r="O26" s="65"/>
    </row>
    <row r="27" spans="1:15" s="33" customFormat="1" x14ac:dyDescent="0.2">
      <c r="A27" s="88" t="s">
        <v>98</v>
      </c>
      <c r="B27" s="60"/>
      <c r="C27" s="89"/>
      <c r="D27" s="90"/>
      <c r="E27" s="62"/>
      <c r="F27" s="91"/>
      <c r="G27" s="91"/>
      <c r="H27" s="92">
        <v>1395562935.7</v>
      </c>
      <c r="I27" s="55">
        <v>1396172247.4400001</v>
      </c>
      <c r="J27" s="55">
        <v>754656728.84000003</v>
      </c>
      <c r="K27" s="93" t="s">
        <v>7</v>
      </c>
      <c r="L27" s="93" t="s">
        <v>7</v>
      </c>
      <c r="M27" s="94">
        <v>50841</v>
      </c>
      <c r="N27" s="94">
        <v>34921</v>
      </c>
      <c r="O27" s="94">
        <f>SUM(M27:N27)</f>
        <v>85762</v>
      </c>
    </row>
    <row r="28" spans="1:15" s="24" customFormat="1" x14ac:dyDescent="0.2">
      <c r="A28" s="86" t="s">
        <v>63</v>
      </c>
      <c r="B28" s="31"/>
      <c r="C28" s="40" t="s">
        <v>18</v>
      </c>
      <c r="D28" s="67">
        <v>484</v>
      </c>
      <c r="E28" s="67">
        <v>484</v>
      </c>
      <c r="F28" s="63">
        <v>53</v>
      </c>
      <c r="G28" s="63">
        <f t="shared" ref="G28:G30" si="3">SUM(F28)/E28*100</f>
        <v>10.950413223140496</v>
      </c>
      <c r="H28" s="55"/>
      <c r="I28" s="54"/>
      <c r="J28" s="54"/>
      <c r="K28" s="68"/>
      <c r="L28" s="68"/>
      <c r="M28" s="65"/>
      <c r="N28" s="65"/>
      <c r="O28" s="65"/>
    </row>
    <row r="29" spans="1:15" s="24" customFormat="1" x14ac:dyDescent="0.2">
      <c r="A29" s="95" t="s">
        <v>57</v>
      </c>
      <c r="B29" s="31"/>
      <c r="C29" s="40" t="s">
        <v>21</v>
      </c>
      <c r="D29" s="67">
        <v>173368</v>
      </c>
      <c r="E29" s="67">
        <v>173368</v>
      </c>
      <c r="F29" s="63">
        <v>114563</v>
      </c>
      <c r="G29" s="63">
        <f t="shared" si="3"/>
        <v>66.080822297079038</v>
      </c>
      <c r="H29" s="55"/>
      <c r="I29" s="54"/>
      <c r="J29" s="54"/>
      <c r="K29" s="68"/>
      <c r="L29" s="68"/>
      <c r="M29" s="65"/>
      <c r="N29" s="65"/>
      <c r="O29" s="65"/>
    </row>
    <row r="30" spans="1:15" s="24" customFormat="1" x14ac:dyDescent="0.2">
      <c r="A30" s="95" t="s">
        <v>58</v>
      </c>
      <c r="B30" s="31"/>
      <c r="C30" s="40" t="s">
        <v>21</v>
      </c>
      <c r="D30" s="67">
        <v>79785</v>
      </c>
      <c r="E30" s="67">
        <v>79785</v>
      </c>
      <c r="F30" s="63">
        <v>42056</v>
      </c>
      <c r="G30" s="63">
        <f t="shared" si="3"/>
        <v>52.71166259321928</v>
      </c>
      <c r="H30" s="96"/>
      <c r="I30" s="29"/>
      <c r="J30" s="29"/>
      <c r="K30" s="68"/>
      <c r="L30" s="68"/>
      <c r="M30" s="69"/>
      <c r="N30" s="69"/>
      <c r="O30" s="69"/>
    </row>
    <row r="31" spans="1:15" s="24" customFormat="1" x14ac:dyDescent="0.2">
      <c r="A31" s="86" t="s">
        <v>91</v>
      </c>
      <c r="B31" s="31"/>
      <c r="C31" s="40" t="s">
        <v>92</v>
      </c>
      <c r="D31" s="67">
        <v>1531</v>
      </c>
      <c r="E31" s="67">
        <v>1531</v>
      </c>
      <c r="F31" s="63">
        <v>1018</v>
      </c>
      <c r="G31" s="63">
        <f t="shared" ref="G31" si="4">SUM(F31)/E31*100</f>
        <v>66.492488569562383</v>
      </c>
      <c r="H31" s="96"/>
      <c r="I31" s="29"/>
      <c r="J31" s="29"/>
      <c r="K31" s="68"/>
      <c r="L31" s="68"/>
      <c r="M31" s="69"/>
      <c r="N31" s="69"/>
      <c r="O31" s="69"/>
    </row>
    <row r="32" spans="1:15" s="24" customFormat="1" ht="12.75" customHeight="1" x14ac:dyDescent="0.2">
      <c r="A32" s="86"/>
      <c r="B32" s="31"/>
      <c r="C32" s="40"/>
      <c r="D32" s="67"/>
      <c r="E32" s="67"/>
      <c r="F32" s="63"/>
      <c r="G32" s="63"/>
      <c r="H32" s="96"/>
      <c r="I32" s="29"/>
      <c r="J32" s="29"/>
      <c r="K32" s="68"/>
      <c r="L32" s="68"/>
      <c r="M32" s="69"/>
      <c r="N32" s="69"/>
      <c r="O32" s="69"/>
    </row>
    <row r="33" spans="1:15" s="22" customFormat="1" ht="21.75" customHeight="1" x14ac:dyDescent="0.2">
      <c r="A33" s="156" t="s">
        <v>19</v>
      </c>
      <c r="B33" s="167"/>
      <c r="C33" s="168"/>
      <c r="D33" s="163"/>
      <c r="E33" s="163"/>
      <c r="F33" s="169"/>
      <c r="G33" s="169"/>
      <c r="H33" s="166">
        <f>SUM(H37)</f>
        <v>157989338.05000001</v>
      </c>
      <c r="I33" s="166">
        <f t="shared" ref="I33" si="5">SUM(I37)</f>
        <v>157989338.05000001</v>
      </c>
      <c r="J33" s="166">
        <f>SUM(J37)</f>
        <v>76430003.849999994</v>
      </c>
      <c r="K33" s="163"/>
      <c r="L33" s="168"/>
      <c r="M33" s="170"/>
      <c r="N33" s="170"/>
      <c r="O33" s="170"/>
    </row>
    <row r="34" spans="1:15" s="24" customFormat="1" ht="12.75" customHeight="1" x14ac:dyDescent="0.2">
      <c r="A34" s="34"/>
      <c r="B34" s="34"/>
      <c r="C34" s="35"/>
      <c r="D34" s="36"/>
      <c r="E34" s="36"/>
      <c r="F34" s="37"/>
      <c r="G34" s="37"/>
      <c r="H34" s="38"/>
      <c r="I34" s="39"/>
      <c r="J34" s="39"/>
      <c r="K34" s="40"/>
      <c r="L34" s="41"/>
      <c r="M34" s="42"/>
      <c r="N34" s="42"/>
      <c r="O34" s="42"/>
    </row>
    <row r="35" spans="1:15" s="17" customFormat="1" ht="15.75" x14ac:dyDescent="0.2">
      <c r="A35" s="43" t="s">
        <v>100</v>
      </c>
      <c r="B35" s="44"/>
      <c r="C35" s="35"/>
      <c r="D35" s="45"/>
      <c r="E35" s="45"/>
      <c r="F35" s="46"/>
      <c r="G35" s="46"/>
      <c r="H35" s="47"/>
      <c r="I35" s="48"/>
      <c r="J35" s="48"/>
      <c r="K35" s="41"/>
      <c r="L35" s="41"/>
      <c r="M35" s="49"/>
      <c r="N35" s="49"/>
      <c r="O35" s="49"/>
    </row>
    <row r="36" spans="1:15" s="17" customFormat="1" ht="15.75" x14ac:dyDescent="0.2">
      <c r="A36" s="43"/>
      <c r="B36" s="44"/>
      <c r="C36" s="35"/>
      <c r="D36" s="45"/>
      <c r="E36" s="45"/>
      <c r="F36" s="46"/>
      <c r="G36" s="46"/>
      <c r="H36" s="47"/>
      <c r="I36" s="48"/>
      <c r="J36" s="48"/>
      <c r="K36" s="41"/>
      <c r="L36" s="41"/>
      <c r="M36" s="49"/>
      <c r="N36" s="49"/>
      <c r="O36" s="49"/>
    </row>
    <row r="37" spans="1:15" s="24" customFormat="1" x14ac:dyDescent="0.2">
      <c r="A37" s="50" t="s">
        <v>37</v>
      </c>
      <c r="B37" s="31"/>
      <c r="C37" s="40"/>
      <c r="D37" s="66"/>
      <c r="E37" s="67"/>
      <c r="F37" s="28"/>
      <c r="G37" s="28"/>
      <c r="H37" s="54">
        <v>157989338.05000001</v>
      </c>
      <c r="I37" s="54">
        <v>157989338.05000001</v>
      </c>
      <c r="J37" s="55">
        <v>76430003.849999994</v>
      </c>
      <c r="K37" s="68" t="s">
        <v>7</v>
      </c>
      <c r="L37" s="68" t="s">
        <v>7</v>
      </c>
      <c r="M37" s="65">
        <v>50841</v>
      </c>
      <c r="N37" s="65">
        <v>34921</v>
      </c>
      <c r="O37" s="65">
        <f>SUM(M37:N37)</f>
        <v>85762</v>
      </c>
    </row>
    <row r="38" spans="1:15" s="24" customFormat="1" x14ac:dyDescent="0.2">
      <c r="A38" s="59" t="s">
        <v>71</v>
      </c>
      <c r="B38" s="60"/>
      <c r="C38" s="61" t="s">
        <v>15</v>
      </c>
      <c r="D38" s="62">
        <v>4</v>
      </c>
      <c r="E38" s="62">
        <v>4</v>
      </c>
      <c r="F38" s="63">
        <v>3</v>
      </c>
      <c r="G38" s="97">
        <f t="shared" ref="G38:G49" si="6">SUM(F38)/E38*100</f>
        <v>75</v>
      </c>
      <c r="H38" s="54"/>
      <c r="I38" s="54"/>
      <c r="J38" s="29"/>
      <c r="K38" s="68"/>
      <c r="L38" s="68"/>
      <c r="M38" s="116"/>
      <c r="N38" s="116"/>
      <c r="O38" s="116"/>
    </row>
    <row r="39" spans="1:15" s="24" customFormat="1" x14ac:dyDescent="0.2">
      <c r="A39" s="59" t="s">
        <v>72</v>
      </c>
      <c r="B39" s="60"/>
      <c r="C39" s="61" t="s">
        <v>73</v>
      </c>
      <c r="D39" s="62">
        <v>14</v>
      </c>
      <c r="E39" s="62">
        <v>14</v>
      </c>
      <c r="F39" s="63">
        <v>9</v>
      </c>
      <c r="G39" s="97">
        <f t="shared" ref="G39:G47" si="7">SUM(F39)/E39*100</f>
        <v>64.285714285714292</v>
      </c>
      <c r="H39" s="29"/>
      <c r="I39" s="29"/>
      <c r="J39" s="29"/>
      <c r="K39" s="68"/>
      <c r="L39" s="68"/>
      <c r="M39" s="116"/>
      <c r="N39" s="116"/>
      <c r="O39" s="116"/>
    </row>
    <row r="40" spans="1:15" s="24" customFormat="1" x14ac:dyDescent="0.2">
      <c r="A40" s="59" t="s">
        <v>74</v>
      </c>
      <c r="B40" s="98"/>
      <c r="C40" s="61" t="s">
        <v>75</v>
      </c>
      <c r="D40" s="62">
        <v>450</v>
      </c>
      <c r="E40" s="62">
        <v>450</v>
      </c>
      <c r="F40" s="63">
        <v>403</v>
      </c>
      <c r="G40" s="63">
        <f t="shared" si="7"/>
        <v>89.555555555555557</v>
      </c>
      <c r="H40" s="29"/>
      <c r="I40" s="29"/>
      <c r="J40" s="29"/>
      <c r="K40" s="68"/>
      <c r="L40" s="68"/>
      <c r="M40" s="116"/>
      <c r="N40" s="116"/>
      <c r="O40" s="116"/>
    </row>
    <row r="41" spans="1:15" s="24" customFormat="1" x14ac:dyDescent="0.2">
      <c r="A41" s="59" t="s">
        <v>93</v>
      </c>
      <c r="B41" s="98"/>
      <c r="C41" s="61" t="s">
        <v>16</v>
      </c>
      <c r="D41" s="62">
        <v>280</v>
      </c>
      <c r="E41" s="62">
        <v>280</v>
      </c>
      <c r="F41" s="63">
        <v>177</v>
      </c>
      <c r="G41" s="63">
        <f t="shared" si="7"/>
        <v>63.214285714285708</v>
      </c>
      <c r="H41" s="29"/>
      <c r="I41" s="29"/>
      <c r="J41" s="29"/>
      <c r="K41" s="68"/>
      <c r="L41" s="68"/>
      <c r="M41" s="116"/>
      <c r="N41" s="116"/>
      <c r="O41" s="116"/>
    </row>
    <row r="42" spans="1:15" s="24" customFormat="1" ht="25.5" x14ac:dyDescent="0.2">
      <c r="A42" s="59" t="s">
        <v>76</v>
      </c>
      <c r="B42" s="60"/>
      <c r="C42" s="61" t="s">
        <v>77</v>
      </c>
      <c r="D42" s="62">
        <v>1</v>
      </c>
      <c r="E42" s="62">
        <v>1</v>
      </c>
      <c r="F42" s="63">
        <v>0</v>
      </c>
      <c r="G42" s="97">
        <f>SUM(F42)/E42*100</f>
        <v>0</v>
      </c>
      <c r="H42" s="29"/>
      <c r="I42" s="29"/>
      <c r="J42" s="29"/>
      <c r="K42" s="68"/>
      <c r="L42" s="68"/>
      <c r="M42" s="116"/>
      <c r="N42" s="116"/>
      <c r="O42" s="116"/>
    </row>
    <row r="43" spans="1:15" s="24" customFormat="1" x14ac:dyDescent="0.2">
      <c r="A43" s="59" t="s">
        <v>79</v>
      </c>
      <c r="B43" s="60"/>
      <c r="C43" s="61" t="s">
        <v>78</v>
      </c>
      <c r="D43" s="62">
        <v>4</v>
      </c>
      <c r="E43" s="62">
        <v>4</v>
      </c>
      <c r="F43" s="63">
        <v>3</v>
      </c>
      <c r="G43" s="97">
        <f t="shared" si="7"/>
        <v>75</v>
      </c>
      <c r="H43" s="29"/>
      <c r="I43" s="29"/>
      <c r="J43" s="29"/>
      <c r="K43" s="68"/>
      <c r="L43" s="68"/>
      <c r="M43" s="116"/>
      <c r="N43" s="116"/>
      <c r="O43" s="116"/>
    </row>
    <row r="44" spans="1:15" s="24" customFormat="1" x14ac:dyDescent="0.2">
      <c r="A44" s="59" t="s">
        <v>80</v>
      </c>
      <c r="B44" s="60"/>
      <c r="C44" s="61" t="s">
        <v>17</v>
      </c>
      <c r="D44" s="62">
        <v>110</v>
      </c>
      <c r="E44" s="62">
        <v>110</v>
      </c>
      <c r="F44" s="63">
        <v>33</v>
      </c>
      <c r="G44" s="97">
        <f t="shared" si="7"/>
        <v>30</v>
      </c>
      <c r="H44" s="29"/>
      <c r="I44" s="29"/>
      <c r="J44" s="29"/>
      <c r="K44" s="68"/>
      <c r="L44" s="68"/>
      <c r="M44" s="116"/>
      <c r="N44" s="116"/>
      <c r="O44" s="116"/>
    </row>
    <row r="45" spans="1:15" s="24" customFormat="1" x14ac:dyDescent="0.2">
      <c r="A45" s="59" t="s">
        <v>81</v>
      </c>
      <c r="B45" s="60"/>
      <c r="C45" s="61" t="s">
        <v>16</v>
      </c>
      <c r="D45" s="62">
        <v>42</v>
      </c>
      <c r="E45" s="62">
        <v>42</v>
      </c>
      <c r="F45" s="63">
        <v>31</v>
      </c>
      <c r="G45" s="97">
        <f>SUM(F45)/E45*100</f>
        <v>73.80952380952381</v>
      </c>
      <c r="H45" s="29"/>
      <c r="I45" s="29"/>
      <c r="J45" s="29"/>
      <c r="K45" s="68"/>
      <c r="L45" s="68"/>
      <c r="M45" s="116"/>
      <c r="N45" s="116"/>
      <c r="O45" s="116"/>
    </row>
    <row r="46" spans="1:15" s="24" customFormat="1" x14ac:dyDescent="0.2">
      <c r="A46" s="59" t="s">
        <v>82</v>
      </c>
      <c r="B46" s="60"/>
      <c r="C46" s="61" t="s">
        <v>18</v>
      </c>
      <c r="D46" s="62">
        <v>185</v>
      </c>
      <c r="E46" s="62">
        <v>185</v>
      </c>
      <c r="F46" s="63">
        <v>0</v>
      </c>
      <c r="G46" s="97">
        <f>SUM(F46)/E46*100</f>
        <v>0</v>
      </c>
      <c r="H46" s="29"/>
      <c r="I46" s="29"/>
      <c r="J46" s="29"/>
      <c r="K46" s="68"/>
      <c r="L46" s="68"/>
      <c r="M46" s="116"/>
      <c r="N46" s="116"/>
      <c r="O46" s="116"/>
    </row>
    <row r="47" spans="1:15" s="24" customFormat="1" x14ac:dyDescent="0.2">
      <c r="A47" s="59" t="s">
        <v>83</v>
      </c>
      <c r="B47" s="60"/>
      <c r="C47" s="61" t="s">
        <v>16</v>
      </c>
      <c r="D47" s="62">
        <v>2140</v>
      </c>
      <c r="E47" s="62">
        <v>2140</v>
      </c>
      <c r="F47" s="63">
        <v>1610</v>
      </c>
      <c r="G47" s="97">
        <f t="shared" si="7"/>
        <v>75.233644859813083</v>
      </c>
      <c r="H47" s="29"/>
      <c r="I47" s="29"/>
      <c r="J47" s="29"/>
      <c r="K47" s="68"/>
      <c r="L47" s="68"/>
      <c r="M47" s="116"/>
      <c r="N47" s="116"/>
      <c r="O47" s="116"/>
    </row>
    <row r="48" spans="1:15" s="24" customFormat="1" ht="12.75" customHeight="1" x14ac:dyDescent="0.2">
      <c r="A48" s="59" t="s">
        <v>84</v>
      </c>
      <c r="B48" s="60"/>
      <c r="C48" s="61" t="s">
        <v>85</v>
      </c>
      <c r="D48" s="62">
        <v>4</v>
      </c>
      <c r="E48" s="62">
        <v>4</v>
      </c>
      <c r="F48" s="63">
        <v>3</v>
      </c>
      <c r="G48" s="97">
        <f t="shared" si="6"/>
        <v>75</v>
      </c>
      <c r="H48" s="29"/>
      <c r="I48" s="29"/>
      <c r="J48" s="29"/>
      <c r="K48" s="68"/>
      <c r="L48" s="68"/>
      <c r="M48" s="116"/>
      <c r="N48" s="116"/>
      <c r="O48" s="116"/>
    </row>
    <row r="49" spans="1:18" s="24" customFormat="1" x14ac:dyDescent="0.2">
      <c r="A49" s="59" t="s">
        <v>11</v>
      </c>
      <c r="B49" s="60"/>
      <c r="C49" s="61" t="s">
        <v>16</v>
      </c>
      <c r="D49" s="62">
        <v>50</v>
      </c>
      <c r="E49" s="62">
        <v>50</v>
      </c>
      <c r="F49" s="63">
        <v>29</v>
      </c>
      <c r="G49" s="97">
        <f t="shared" si="6"/>
        <v>57.999999999999993</v>
      </c>
      <c r="H49" s="29"/>
      <c r="I49" s="29"/>
      <c r="J49" s="29"/>
      <c r="K49" s="68"/>
      <c r="L49" s="68"/>
      <c r="M49" s="116"/>
      <c r="N49" s="116"/>
      <c r="O49" s="116"/>
    </row>
    <row r="50" spans="1:18" s="24" customFormat="1" x14ac:dyDescent="0.2">
      <c r="A50" s="59" t="s">
        <v>12</v>
      </c>
      <c r="B50" s="60"/>
      <c r="C50" s="61" t="s">
        <v>16</v>
      </c>
      <c r="D50" s="62">
        <v>12</v>
      </c>
      <c r="E50" s="62">
        <v>12</v>
      </c>
      <c r="F50" s="63">
        <v>10</v>
      </c>
      <c r="G50" s="97">
        <f>SUM(F50)/E50*100</f>
        <v>83.333333333333343</v>
      </c>
      <c r="H50" s="29"/>
      <c r="I50" s="29"/>
      <c r="J50" s="29"/>
      <c r="K50" s="68"/>
      <c r="L50" s="68"/>
      <c r="M50" s="116"/>
      <c r="N50" s="116"/>
      <c r="O50" s="116"/>
    </row>
    <row r="51" spans="1:18" s="24" customFormat="1" x14ac:dyDescent="0.2">
      <c r="A51" s="59" t="s">
        <v>13</v>
      </c>
      <c r="B51" s="60"/>
      <c r="C51" s="61" t="s">
        <v>16</v>
      </c>
      <c r="D51" s="62">
        <v>521</v>
      </c>
      <c r="E51" s="62">
        <v>521</v>
      </c>
      <c r="F51" s="63">
        <v>331</v>
      </c>
      <c r="G51" s="97">
        <f>SUM(F51)/E51*100</f>
        <v>63.531669865642989</v>
      </c>
      <c r="H51" s="29"/>
      <c r="I51" s="29"/>
      <c r="J51" s="29"/>
      <c r="K51" s="68"/>
      <c r="L51" s="68"/>
      <c r="M51" s="116"/>
      <c r="N51" s="116"/>
      <c r="O51" s="116"/>
    </row>
    <row r="52" spans="1:18" s="24" customFormat="1" x14ac:dyDescent="0.2">
      <c r="A52" s="59" t="s">
        <v>14</v>
      </c>
      <c r="B52" s="60"/>
      <c r="C52" s="61" t="s">
        <v>18</v>
      </c>
      <c r="D52" s="62">
        <v>242</v>
      </c>
      <c r="E52" s="62">
        <v>242</v>
      </c>
      <c r="F52" s="63">
        <v>0</v>
      </c>
      <c r="G52" s="97">
        <f>SUM(F52)/E52*100</f>
        <v>0</v>
      </c>
      <c r="H52" s="29"/>
      <c r="I52" s="29"/>
      <c r="J52" s="29"/>
      <c r="K52" s="68"/>
      <c r="L52" s="68"/>
      <c r="M52" s="116"/>
      <c r="N52" s="116"/>
      <c r="O52" s="116"/>
    </row>
    <row r="53" spans="1:18" s="24" customFormat="1" x14ac:dyDescent="0.2">
      <c r="A53" s="99" t="s">
        <v>86</v>
      </c>
      <c r="B53" s="31"/>
      <c r="C53" s="40" t="s">
        <v>77</v>
      </c>
      <c r="D53" s="67">
        <v>12</v>
      </c>
      <c r="E53" s="67">
        <v>12</v>
      </c>
      <c r="F53" s="63">
        <v>9</v>
      </c>
      <c r="G53" s="29">
        <f>SUM(F53)/E53*100</f>
        <v>75</v>
      </c>
      <c r="H53" s="29"/>
      <c r="I53" s="29"/>
      <c r="J53" s="29"/>
      <c r="K53" s="68"/>
      <c r="L53" s="68"/>
      <c r="M53" s="116"/>
      <c r="N53" s="116"/>
      <c r="O53" s="116"/>
    </row>
    <row r="54" spans="1:18" x14ac:dyDescent="0.2">
      <c r="A54" s="100"/>
      <c r="B54" s="100"/>
      <c r="C54" s="72"/>
      <c r="D54" s="101"/>
      <c r="E54" s="101"/>
      <c r="F54" s="102"/>
      <c r="G54" s="103"/>
      <c r="H54" s="104"/>
      <c r="I54" s="105"/>
      <c r="J54" s="105"/>
      <c r="K54" s="106"/>
      <c r="L54" s="106"/>
      <c r="M54" s="107"/>
      <c r="N54" s="107"/>
      <c r="O54" s="107"/>
    </row>
    <row r="55" spans="1:18" s="25" customFormat="1" ht="21.75" customHeight="1" x14ac:dyDescent="0.25">
      <c r="A55" s="165" t="s">
        <v>24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</row>
    <row r="56" spans="1:18" s="26" customFormat="1" ht="21.75" customHeight="1" x14ac:dyDescent="0.2">
      <c r="A56" s="156" t="s">
        <v>25</v>
      </c>
      <c r="B56" s="167"/>
      <c r="C56" s="168"/>
      <c r="D56" s="163"/>
      <c r="E56" s="163"/>
      <c r="F56" s="169"/>
      <c r="G56" s="169"/>
      <c r="H56" s="166">
        <f>SUM(H60,H63,H65,H73,H75,H78,H81,H86,H90)</f>
        <v>4443359747.6500006</v>
      </c>
      <c r="I56" s="166">
        <f>SUM(I60+I63+I65+I73+I75+I78+I81+I86+I90)</f>
        <v>4443359747.6500006</v>
      </c>
      <c r="J56" s="166">
        <f>SUM(J60+J63+J65+J73+J75+J78+J81+J86+J90)</f>
        <v>2740663603.4199996</v>
      </c>
      <c r="K56" s="163"/>
      <c r="L56" s="168"/>
      <c r="M56" s="170"/>
      <c r="N56" s="170"/>
      <c r="O56" s="170"/>
    </row>
    <row r="57" spans="1:18" s="24" customFormat="1" ht="12.75" customHeight="1" x14ac:dyDescent="0.2">
      <c r="A57" s="34"/>
      <c r="B57" s="34"/>
      <c r="C57" s="35"/>
      <c r="D57" s="36"/>
      <c r="E57" s="36"/>
      <c r="F57" s="37"/>
      <c r="G57" s="37"/>
      <c r="H57" s="38"/>
      <c r="I57" s="39"/>
      <c r="J57" s="39"/>
      <c r="K57" s="40"/>
      <c r="L57" s="41"/>
      <c r="M57" s="42"/>
      <c r="N57" s="42"/>
      <c r="O57" s="42"/>
    </row>
    <row r="58" spans="1:18" s="30" customFormat="1" ht="15.75" x14ac:dyDescent="0.2">
      <c r="A58" s="108" t="s">
        <v>100</v>
      </c>
      <c r="B58" s="109"/>
      <c r="C58" s="110"/>
      <c r="D58" s="111"/>
      <c r="E58" s="111"/>
      <c r="F58" s="111"/>
      <c r="G58" s="112"/>
      <c r="H58" s="113"/>
      <c r="I58" s="76"/>
      <c r="J58" s="76"/>
      <c r="K58" s="77"/>
      <c r="L58" s="77"/>
      <c r="M58" s="78"/>
      <c r="N58" s="78"/>
      <c r="O58" s="78"/>
    </row>
    <row r="59" spans="1:18" s="30" customFormat="1" ht="15.75" x14ac:dyDescent="0.2">
      <c r="A59" s="108"/>
      <c r="B59" s="109"/>
      <c r="C59" s="110"/>
      <c r="D59" s="111"/>
      <c r="E59" s="111"/>
      <c r="F59" s="112"/>
      <c r="G59" s="112"/>
      <c r="H59" s="113"/>
      <c r="I59" s="76"/>
      <c r="J59" s="76"/>
      <c r="K59" s="77"/>
      <c r="L59" s="77"/>
      <c r="M59" s="78"/>
      <c r="N59" s="78"/>
      <c r="O59" s="78"/>
    </row>
    <row r="60" spans="1:18" s="33" customFormat="1" x14ac:dyDescent="0.2">
      <c r="A60" s="88" t="s">
        <v>38</v>
      </c>
      <c r="B60" s="60"/>
      <c r="C60" s="89"/>
      <c r="D60" s="90"/>
      <c r="E60" s="90"/>
      <c r="F60" s="97"/>
      <c r="G60" s="97"/>
      <c r="H60" s="55">
        <v>4054456731.4099998</v>
      </c>
      <c r="I60" s="55">
        <v>4054471700.6500001</v>
      </c>
      <c r="J60" s="55">
        <v>2519861409.3299999</v>
      </c>
      <c r="K60" s="120" t="s">
        <v>7</v>
      </c>
      <c r="L60" s="120" t="s">
        <v>7</v>
      </c>
      <c r="M60" s="94">
        <v>6992</v>
      </c>
      <c r="N60" s="94">
        <v>4321</v>
      </c>
      <c r="O60" s="94">
        <f t="shared" ref="O60" si="8">SUM(M60:N60)</f>
        <v>11313</v>
      </c>
      <c r="P60" s="121"/>
      <c r="Q60" s="122"/>
    </row>
    <row r="61" spans="1:18" s="24" customFormat="1" x14ac:dyDescent="0.2">
      <c r="A61" s="59" t="s">
        <v>56</v>
      </c>
      <c r="B61" s="60"/>
      <c r="C61" s="61" t="s">
        <v>26</v>
      </c>
      <c r="D61" s="62">
        <v>134619</v>
      </c>
      <c r="E61" s="62">
        <v>134619</v>
      </c>
      <c r="F61" s="97">
        <v>100891</v>
      </c>
      <c r="G61" s="97">
        <f>SUM(F61)/E61*100</f>
        <v>74.945587175658716</v>
      </c>
      <c r="H61" s="55"/>
      <c r="I61" s="54"/>
      <c r="J61" s="123"/>
      <c r="K61" s="56"/>
      <c r="L61" s="56"/>
      <c r="M61" s="124"/>
      <c r="N61" s="124"/>
      <c r="O61" s="124"/>
      <c r="Q61" s="125"/>
    </row>
    <row r="62" spans="1:18" s="24" customFormat="1" x14ac:dyDescent="0.2">
      <c r="A62" s="59" t="s">
        <v>27</v>
      </c>
      <c r="B62" s="60"/>
      <c r="C62" s="61" t="s">
        <v>17</v>
      </c>
      <c r="D62" s="62">
        <v>450</v>
      </c>
      <c r="E62" s="62">
        <v>450</v>
      </c>
      <c r="F62" s="63">
        <v>368</v>
      </c>
      <c r="G62" s="63">
        <f>SUM(F62)/E62*100</f>
        <v>81.777777777777786</v>
      </c>
      <c r="H62" s="55"/>
      <c r="I62" s="54"/>
      <c r="J62" s="123"/>
      <c r="K62" s="56"/>
      <c r="L62" s="56"/>
      <c r="M62" s="126"/>
      <c r="N62" s="126"/>
      <c r="O62" s="126"/>
      <c r="Q62" s="127"/>
    </row>
    <row r="63" spans="1:18" s="24" customFormat="1" x14ac:dyDescent="0.2">
      <c r="A63" s="88" t="s">
        <v>39</v>
      </c>
      <c r="B63" s="60"/>
      <c r="C63" s="89"/>
      <c r="D63" s="128"/>
      <c r="E63" s="62"/>
      <c r="F63" s="128"/>
      <c r="G63" s="63"/>
      <c r="H63" s="55">
        <v>3223292.82</v>
      </c>
      <c r="I63" s="54">
        <v>3210808.86</v>
      </c>
      <c r="J63" s="55">
        <v>1581087.12</v>
      </c>
      <c r="K63" s="56" t="s">
        <v>7</v>
      </c>
      <c r="L63" s="56" t="s">
        <v>7</v>
      </c>
      <c r="M63" s="65">
        <v>34</v>
      </c>
      <c r="N63" s="65">
        <v>2</v>
      </c>
      <c r="O63" s="65">
        <f>SUM(M63:N63)</f>
        <v>36</v>
      </c>
    </row>
    <row r="64" spans="1:18" s="24" customFormat="1" x14ac:dyDescent="0.2">
      <c r="A64" s="59" t="s">
        <v>64</v>
      </c>
      <c r="B64" s="60"/>
      <c r="C64" s="61" t="s">
        <v>26</v>
      </c>
      <c r="D64" s="62">
        <v>444</v>
      </c>
      <c r="E64" s="62">
        <v>444</v>
      </c>
      <c r="F64" s="63">
        <v>325</v>
      </c>
      <c r="G64" s="97">
        <f>SUM(F64)/E64*100</f>
        <v>73.198198198198199</v>
      </c>
      <c r="H64" s="55"/>
      <c r="I64" s="54"/>
      <c r="J64" s="54"/>
      <c r="K64" s="56"/>
      <c r="L64" s="56"/>
      <c r="M64" s="94"/>
      <c r="N64" s="94"/>
      <c r="O64" s="94"/>
      <c r="Q64" s="125"/>
      <c r="R64" s="125"/>
    </row>
    <row r="65" spans="1:19" s="24" customFormat="1" x14ac:dyDescent="0.2">
      <c r="A65" s="88" t="s">
        <v>40</v>
      </c>
      <c r="B65" s="60"/>
      <c r="C65" s="89"/>
      <c r="D65" s="62"/>
      <c r="E65" s="62"/>
      <c r="F65" s="62"/>
      <c r="G65" s="97"/>
      <c r="H65" s="55">
        <v>34196217.57</v>
      </c>
      <c r="I65" s="54">
        <v>34193732.289999999</v>
      </c>
      <c r="J65" s="55">
        <v>9196765.5500000007</v>
      </c>
      <c r="K65" s="56" t="s">
        <v>7</v>
      </c>
      <c r="L65" s="56" t="s">
        <v>7</v>
      </c>
      <c r="M65" s="94">
        <v>22534</v>
      </c>
      <c r="N65" s="94">
        <v>15644</v>
      </c>
      <c r="O65" s="94">
        <v>38178</v>
      </c>
      <c r="Q65" s="125"/>
      <c r="R65" s="125"/>
    </row>
    <row r="66" spans="1:19" s="24" customFormat="1" x14ac:dyDescent="0.2">
      <c r="A66" s="59" t="s">
        <v>65</v>
      </c>
      <c r="B66" s="60"/>
      <c r="C66" s="61" t="s">
        <v>26</v>
      </c>
      <c r="D66" s="62">
        <v>262</v>
      </c>
      <c r="E66" s="62">
        <v>262</v>
      </c>
      <c r="F66" s="63">
        <v>108</v>
      </c>
      <c r="G66" s="63">
        <f t="shared" ref="G66:G67" si="9">SUM(F66)/E66*100</f>
        <v>41.221374045801525</v>
      </c>
      <c r="H66" s="55"/>
      <c r="I66" s="55"/>
      <c r="J66" s="54"/>
      <c r="K66" s="68"/>
      <c r="L66" s="117"/>
      <c r="M66" s="118"/>
      <c r="N66" s="118"/>
      <c r="O66" s="118"/>
      <c r="Q66" s="127"/>
      <c r="R66" s="125"/>
      <c r="S66" s="129"/>
    </row>
    <row r="67" spans="1:19" s="24" customFormat="1" x14ac:dyDescent="0.2">
      <c r="A67" s="59" t="s">
        <v>41</v>
      </c>
      <c r="B67" s="60"/>
      <c r="C67" s="61" t="s">
        <v>26</v>
      </c>
      <c r="D67" s="62">
        <v>450</v>
      </c>
      <c r="E67" s="62">
        <v>450</v>
      </c>
      <c r="F67" s="63">
        <v>1</v>
      </c>
      <c r="G67" s="63">
        <f t="shared" si="9"/>
        <v>0.22222222222222221</v>
      </c>
      <c r="H67" s="55"/>
      <c r="I67" s="55"/>
      <c r="J67" s="54"/>
      <c r="K67" s="68"/>
      <c r="L67" s="117"/>
      <c r="M67" s="118"/>
      <c r="N67" s="118"/>
      <c r="O67" s="118"/>
    </row>
    <row r="68" spans="1:19" s="24" customFormat="1" x14ac:dyDescent="0.2">
      <c r="A68" s="133" t="s">
        <v>87</v>
      </c>
      <c r="B68" s="134"/>
      <c r="C68" s="115" t="s">
        <v>88</v>
      </c>
      <c r="D68" s="135">
        <v>40000</v>
      </c>
      <c r="E68" s="135">
        <v>40000</v>
      </c>
      <c r="F68" s="136">
        <v>34265</v>
      </c>
      <c r="G68" s="136">
        <f t="shared" ref="G68" si="10">SUM(F68)/E68*100</f>
        <v>85.662499999999994</v>
      </c>
      <c r="H68" s="138"/>
      <c r="I68" s="139"/>
      <c r="J68" s="139"/>
      <c r="K68" s="140"/>
      <c r="L68" s="141"/>
      <c r="M68" s="142"/>
      <c r="N68" s="142"/>
      <c r="O68" s="142"/>
    </row>
    <row r="69" spans="1:19" s="24" customFormat="1" ht="21.75" customHeight="1" x14ac:dyDescent="0.2">
      <c r="A69" s="165" t="s">
        <v>24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</row>
    <row r="70" spans="1:19" s="24" customFormat="1" ht="21.75" customHeight="1" x14ac:dyDescent="0.2">
      <c r="A70" s="173" t="s">
        <v>25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</row>
    <row r="71" spans="1:19" s="33" customFormat="1" ht="5.0999999999999996" customHeight="1" x14ac:dyDescent="0.2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</row>
    <row r="72" spans="1:19" s="24" customFormat="1" ht="25.5" x14ac:dyDescent="0.2">
      <c r="A72" s="59" t="s">
        <v>89</v>
      </c>
      <c r="B72" s="60"/>
      <c r="C72" s="61" t="s">
        <v>26</v>
      </c>
      <c r="D72" s="62">
        <v>5100</v>
      </c>
      <c r="E72" s="62">
        <v>5100</v>
      </c>
      <c r="F72" s="63">
        <v>4302</v>
      </c>
      <c r="G72" s="63">
        <f t="shared" ref="G72" si="11">SUM(F72)/E72*100</f>
        <v>84.35294117647058</v>
      </c>
      <c r="H72" s="55"/>
      <c r="I72" s="54"/>
      <c r="J72" s="54"/>
      <c r="K72" s="68"/>
      <c r="L72" s="117"/>
      <c r="M72" s="118"/>
      <c r="N72" s="118"/>
      <c r="O72" s="118"/>
    </row>
    <row r="73" spans="1:19" s="24" customFormat="1" x14ac:dyDescent="0.2">
      <c r="A73" s="88" t="s">
        <v>28</v>
      </c>
      <c r="B73" s="60"/>
      <c r="C73" s="89"/>
      <c r="D73" s="62"/>
      <c r="E73" s="62"/>
      <c r="F73" s="63"/>
      <c r="G73" s="97"/>
      <c r="H73" s="55">
        <v>2880000</v>
      </c>
      <c r="I73" s="55">
        <v>2880000</v>
      </c>
      <c r="J73" s="55">
        <v>1742879.62</v>
      </c>
      <c r="K73" s="120" t="s">
        <v>7</v>
      </c>
      <c r="L73" s="120" t="s">
        <v>7</v>
      </c>
      <c r="M73" s="94">
        <v>7066</v>
      </c>
      <c r="N73" s="94">
        <v>4356</v>
      </c>
      <c r="O73" s="94">
        <f>SUM(M73:N73)</f>
        <v>11422</v>
      </c>
      <c r="P73" s="130"/>
    </row>
    <row r="74" spans="1:19" s="24" customFormat="1" x14ac:dyDescent="0.2">
      <c r="A74" s="59" t="s">
        <v>90</v>
      </c>
      <c r="B74" s="60"/>
      <c r="C74" s="61" t="s">
        <v>29</v>
      </c>
      <c r="D74" s="62">
        <v>135331</v>
      </c>
      <c r="E74" s="62">
        <v>135331</v>
      </c>
      <c r="F74" s="63">
        <v>101000</v>
      </c>
      <c r="G74" s="63">
        <f t="shared" ref="G74" si="12">SUM(F74)/E74*100</f>
        <v>74.631828627587169</v>
      </c>
      <c r="H74" s="55"/>
      <c r="I74" s="55"/>
      <c r="J74" s="55"/>
      <c r="K74" s="93"/>
      <c r="L74" s="119"/>
      <c r="M74" s="118"/>
      <c r="N74" s="118"/>
      <c r="O74" s="118"/>
      <c r="P74" s="33"/>
    </row>
    <row r="75" spans="1:19" s="24" customFormat="1" x14ac:dyDescent="0.2">
      <c r="A75" s="88" t="s">
        <v>42</v>
      </c>
      <c r="B75" s="60"/>
      <c r="C75" s="89"/>
      <c r="D75" s="90"/>
      <c r="E75" s="62"/>
      <c r="F75" s="97"/>
      <c r="G75" s="97"/>
      <c r="H75" s="55">
        <v>15483271.060000001</v>
      </c>
      <c r="I75" s="55">
        <v>15483271.060000001</v>
      </c>
      <c r="J75" s="55">
        <v>8531717.7400000002</v>
      </c>
      <c r="K75" s="120" t="s">
        <v>7</v>
      </c>
      <c r="L75" s="120" t="s">
        <v>7</v>
      </c>
      <c r="M75" s="131">
        <v>5918</v>
      </c>
      <c r="N75" s="131">
        <v>3497</v>
      </c>
      <c r="O75" s="131">
        <f t="shared" ref="O75" si="13">SUM(M75:N75)</f>
        <v>9415</v>
      </c>
      <c r="P75" s="33"/>
    </row>
    <row r="76" spans="1:19" s="24" customFormat="1" x14ac:dyDescent="0.2">
      <c r="A76" s="59" t="s">
        <v>43</v>
      </c>
      <c r="B76" s="60"/>
      <c r="C76" s="132" t="s">
        <v>45</v>
      </c>
      <c r="D76" s="62">
        <v>17677</v>
      </c>
      <c r="E76" s="62">
        <v>17677</v>
      </c>
      <c r="F76" s="97">
        <v>19129</v>
      </c>
      <c r="G76" s="97">
        <f t="shared" ref="G76" si="14">SUM(F76)/E76*100</f>
        <v>108.21406347230864</v>
      </c>
      <c r="H76" s="55"/>
      <c r="I76" s="55"/>
      <c r="J76" s="55"/>
      <c r="K76" s="93"/>
      <c r="L76" s="119"/>
      <c r="M76" s="118"/>
      <c r="N76" s="118"/>
      <c r="O76" s="118"/>
      <c r="P76" s="33"/>
    </row>
    <row r="77" spans="1:19" s="24" customFormat="1" x14ac:dyDescent="0.2">
      <c r="A77" s="59" t="s">
        <v>44</v>
      </c>
      <c r="B77" s="60"/>
      <c r="C77" s="132" t="s">
        <v>45</v>
      </c>
      <c r="D77" s="62">
        <v>4875</v>
      </c>
      <c r="E77" s="62">
        <v>4875</v>
      </c>
      <c r="F77" s="63">
        <v>4875</v>
      </c>
      <c r="G77" s="63">
        <f>SUM(F77)/E77*100</f>
        <v>100</v>
      </c>
      <c r="H77" s="55"/>
      <c r="I77" s="55"/>
      <c r="J77" s="55"/>
      <c r="K77" s="93"/>
      <c r="L77" s="119"/>
      <c r="M77" s="118"/>
      <c r="N77" s="118"/>
      <c r="O77" s="118"/>
      <c r="P77" s="33"/>
    </row>
    <row r="78" spans="1:19" s="24" customFormat="1" x14ac:dyDescent="0.2">
      <c r="A78" s="88" t="s">
        <v>46</v>
      </c>
      <c r="B78" s="60"/>
      <c r="C78" s="89"/>
      <c r="D78" s="128"/>
      <c r="E78" s="62"/>
      <c r="F78" s="62"/>
      <c r="G78" s="97"/>
      <c r="H78" s="55">
        <v>16928066.48</v>
      </c>
      <c r="I78" s="55">
        <v>11340503.92</v>
      </c>
      <c r="J78" s="55">
        <v>5999822.25</v>
      </c>
      <c r="K78" s="120" t="s">
        <v>7</v>
      </c>
      <c r="L78" s="120" t="s">
        <v>7</v>
      </c>
      <c r="M78" s="94">
        <v>1382</v>
      </c>
      <c r="N78" s="94">
        <v>1280</v>
      </c>
      <c r="O78" s="94">
        <f t="shared" ref="O78" si="15">SUM(M78:N78)</f>
        <v>2662</v>
      </c>
      <c r="P78" s="33"/>
    </row>
    <row r="79" spans="1:19" s="24" customFormat="1" x14ac:dyDescent="0.2">
      <c r="A79" s="59" t="s">
        <v>47</v>
      </c>
      <c r="B79" s="60"/>
      <c r="C79" s="61" t="s">
        <v>17</v>
      </c>
      <c r="D79" s="62">
        <v>3356</v>
      </c>
      <c r="E79" s="62">
        <v>3356</v>
      </c>
      <c r="F79" s="63">
        <v>2662</v>
      </c>
      <c r="G79" s="97">
        <f t="shared" ref="G79:G84" si="16">SUM(F79)/E79*100</f>
        <v>79.320619785458874</v>
      </c>
      <c r="H79" s="55"/>
      <c r="I79" s="55"/>
      <c r="J79" s="55"/>
      <c r="K79" s="93"/>
      <c r="L79" s="119"/>
      <c r="M79" s="118"/>
      <c r="N79" s="118"/>
      <c r="O79" s="118"/>
      <c r="P79" s="33"/>
    </row>
    <row r="80" spans="1:19" s="24" customFormat="1" x14ac:dyDescent="0.2">
      <c r="A80" s="59" t="s">
        <v>97</v>
      </c>
      <c r="B80" s="60"/>
      <c r="C80" s="61" t="s">
        <v>26</v>
      </c>
      <c r="D80" s="62">
        <v>660</v>
      </c>
      <c r="E80" s="62">
        <v>660</v>
      </c>
      <c r="F80" s="63">
        <v>128</v>
      </c>
      <c r="G80" s="97">
        <f>SUM(F80)/E80*100</f>
        <v>19.393939393939394</v>
      </c>
      <c r="H80" s="55"/>
      <c r="I80" s="55"/>
      <c r="J80" s="55"/>
      <c r="K80" s="93"/>
      <c r="L80" s="119"/>
      <c r="M80" s="118"/>
      <c r="N80" s="118"/>
      <c r="O80" s="118"/>
      <c r="P80" s="33"/>
    </row>
    <row r="81" spans="1:16" s="24" customFormat="1" x14ac:dyDescent="0.2">
      <c r="A81" s="88" t="s">
        <v>48</v>
      </c>
      <c r="B81" s="60"/>
      <c r="C81" s="89"/>
      <c r="D81" s="128"/>
      <c r="E81" s="62"/>
      <c r="F81" s="62"/>
      <c r="G81" s="97"/>
      <c r="H81" s="55">
        <v>302950000</v>
      </c>
      <c r="I81" s="55">
        <v>308230000</v>
      </c>
      <c r="J81" s="55">
        <v>185717000</v>
      </c>
      <c r="K81" s="120" t="s">
        <v>7</v>
      </c>
      <c r="L81" s="120" t="s">
        <v>7</v>
      </c>
      <c r="M81" s="94">
        <v>1382</v>
      </c>
      <c r="N81" s="94">
        <v>1280</v>
      </c>
      <c r="O81" s="94">
        <f t="shared" ref="O81" si="17">SUM(M81:N81)</f>
        <v>2662</v>
      </c>
      <c r="P81" s="33"/>
    </row>
    <row r="82" spans="1:16" s="24" customFormat="1" x14ac:dyDescent="0.2">
      <c r="A82" s="59" t="s">
        <v>49</v>
      </c>
      <c r="B82" s="60"/>
      <c r="C82" s="61" t="s">
        <v>23</v>
      </c>
      <c r="D82" s="62">
        <v>2361</v>
      </c>
      <c r="E82" s="62">
        <v>2361</v>
      </c>
      <c r="F82" s="63">
        <v>1927</v>
      </c>
      <c r="G82" s="27">
        <f>SUM(F82)/E82*100</f>
        <v>81.617958492164334</v>
      </c>
      <c r="H82" s="55"/>
      <c r="I82" s="55"/>
      <c r="J82" s="55"/>
      <c r="K82" s="93"/>
      <c r="L82" s="119"/>
      <c r="M82" s="118"/>
      <c r="N82" s="118"/>
      <c r="O82" s="118"/>
      <c r="P82" s="33"/>
    </row>
    <row r="83" spans="1:16" s="24" customFormat="1" ht="12.75" customHeight="1" x14ac:dyDescent="0.2">
      <c r="A83" s="59" t="s">
        <v>50</v>
      </c>
      <c r="B83" s="60"/>
      <c r="C83" s="61" t="s">
        <v>23</v>
      </c>
      <c r="D83" s="62">
        <v>104</v>
      </c>
      <c r="E83" s="62">
        <v>104</v>
      </c>
      <c r="F83" s="63">
        <v>0</v>
      </c>
      <c r="G83" s="27">
        <f t="shared" si="16"/>
        <v>0</v>
      </c>
      <c r="H83" s="55"/>
      <c r="I83" s="55"/>
      <c r="J83" s="55"/>
      <c r="K83" s="93"/>
      <c r="L83" s="119"/>
      <c r="M83" s="118"/>
      <c r="N83" s="118"/>
      <c r="O83" s="118"/>
      <c r="P83" s="33"/>
    </row>
    <row r="84" spans="1:16" s="24" customFormat="1" ht="25.5" x14ac:dyDescent="0.2">
      <c r="A84" s="59" t="s">
        <v>51</v>
      </c>
      <c r="B84" s="60"/>
      <c r="C84" s="61" t="s">
        <v>23</v>
      </c>
      <c r="D84" s="62">
        <v>200</v>
      </c>
      <c r="E84" s="62">
        <v>200</v>
      </c>
      <c r="F84" s="63">
        <v>278</v>
      </c>
      <c r="G84" s="27">
        <f t="shared" si="16"/>
        <v>139</v>
      </c>
      <c r="H84" s="55"/>
      <c r="I84" s="55"/>
      <c r="J84" s="55"/>
      <c r="K84" s="93"/>
      <c r="L84" s="119"/>
      <c r="M84" s="118"/>
      <c r="N84" s="118"/>
      <c r="O84" s="118"/>
      <c r="P84" s="33"/>
    </row>
    <row r="85" spans="1:16" s="24" customFormat="1" ht="25.5" x14ac:dyDescent="0.2">
      <c r="A85" s="59" t="s">
        <v>52</v>
      </c>
      <c r="B85" s="60"/>
      <c r="C85" s="61" t="s">
        <v>23</v>
      </c>
      <c r="D85" s="62">
        <v>589</v>
      </c>
      <c r="E85" s="62">
        <v>589</v>
      </c>
      <c r="F85" s="63">
        <v>457</v>
      </c>
      <c r="G85" s="27">
        <f t="shared" ref="G85" si="18">SUM(F85)/E85*100</f>
        <v>77.589134125636676</v>
      </c>
      <c r="H85" s="55"/>
      <c r="I85" s="54"/>
      <c r="J85" s="54"/>
      <c r="K85" s="68"/>
      <c r="L85" s="117"/>
      <c r="M85" s="118"/>
      <c r="N85" s="118"/>
      <c r="O85" s="118"/>
    </row>
    <row r="86" spans="1:16" s="24" customFormat="1" x14ac:dyDescent="0.2">
      <c r="A86" s="88" t="s">
        <v>53</v>
      </c>
      <c r="B86" s="60"/>
      <c r="C86" s="61"/>
      <c r="D86" s="62"/>
      <c r="E86" s="62"/>
      <c r="F86" s="63"/>
      <c r="G86" s="63"/>
      <c r="H86" s="55">
        <v>10842168.310000001</v>
      </c>
      <c r="I86" s="54">
        <v>11149730.869999999</v>
      </c>
      <c r="J86" s="55">
        <v>6632921.8099999996</v>
      </c>
      <c r="K86" s="56" t="s">
        <v>7</v>
      </c>
      <c r="L86" s="56" t="s">
        <v>7</v>
      </c>
      <c r="M86" s="65">
        <v>4860</v>
      </c>
      <c r="N86" s="65">
        <v>380</v>
      </c>
      <c r="O86" s="65">
        <f t="shared" ref="O86" si="19">SUM(M86:N86)</f>
        <v>5240</v>
      </c>
    </row>
    <row r="87" spans="1:16" s="24" customFormat="1" x14ac:dyDescent="0.2">
      <c r="A87" s="59" t="s">
        <v>66</v>
      </c>
      <c r="B87" s="60"/>
      <c r="C87" s="61" t="s">
        <v>21</v>
      </c>
      <c r="D87" s="62">
        <v>3240</v>
      </c>
      <c r="E87" s="62">
        <v>3240</v>
      </c>
      <c r="F87" s="63">
        <v>1553</v>
      </c>
      <c r="G87" s="97">
        <f>SUM(F87)/E87*100</f>
        <v>47.932098765432094</v>
      </c>
      <c r="H87" s="55"/>
      <c r="I87" s="54"/>
      <c r="J87" s="54"/>
      <c r="K87" s="68"/>
      <c r="L87" s="117"/>
      <c r="M87" s="118"/>
      <c r="N87" s="118"/>
      <c r="O87" s="118"/>
    </row>
    <row r="88" spans="1:16" s="24" customFormat="1" x14ac:dyDescent="0.2">
      <c r="A88" s="59" t="s">
        <v>54</v>
      </c>
      <c r="B88" s="60"/>
      <c r="C88" s="61" t="s">
        <v>15</v>
      </c>
      <c r="D88" s="62">
        <v>7454</v>
      </c>
      <c r="E88" s="62">
        <v>7454</v>
      </c>
      <c r="F88" s="63">
        <v>7968</v>
      </c>
      <c r="G88" s="97">
        <f t="shared" ref="G88:G89" si="20">SUM(F88)/E88*100</f>
        <v>106.89562650925677</v>
      </c>
      <c r="H88" s="55"/>
      <c r="I88" s="54"/>
      <c r="J88" s="54"/>
      <c r="K88" s="68"/>
      <c r="L88" s="117"/>
      <c r="M88" s="118"/>
      <c r="N88" s="118"/>
      <c r="O88" s="118"/>
    </row>
    <row r="89" spans="1:16" s="24" customFormat="1" x14ac:dyDescent="0.2">
      <c r="A89" s="59" t="s">
        <v>67</v>
      </c>
      <c r="B89" s="60"/>
      <c r="C89" s="61" t="s">
        <v>45</v>
      </c>
      <c r="D89" s="62">
        <v>3993</v>
      </c>
      <c r="E89" s="62">
        <v>3993</v>
      </c>
      <c r="F89" s="63">
        <v>2478</v>
      </c>
      <c r="G89" s="97">
        <f t="shared" si="20"/>
        <v>62.058602554470319</v>
      </c>
      <c r="H89" s="55"/>
      <c r="I89" s="54"/>
      <c r="J89" s="54"/>
      <c r="K89" s="68"/>
      <c r="L89" s="117"/>
      <c r="M89" s="118"/>
      <c r="N89" s="118"/>
      <c r="O89" s="118"/>
    </row>
    <row r="90" spans="1:16" s="24" customFormat="1" ht="25.5" x14ac:dyDescent="0.2">
      <c r="A90" s="88" t="s">
        <v>68</v>
      </c>
      <c r="B90" s="60"/>
      <c r="C90" s="61"/>
      <c r="D90" s="62"/>
      <c r="E90" s="62"/>
      <c r="F90" s="63"/>
      <c r="G90" s="63"/>
      <c r="H90" s="55">
        <v>2400000</v>
      </c>
      <c r="I90" s="54">
        <v>2400000</v>
      </c>
      <c r="J90" s="55">
        <v>1400000</v>
      </c>
      <c r="K90" s="56" t="s">
        <v>7</v>
      </c>
      <c r="L90" s="56" t="s">
        <v>7</v>
      </c>
      <c r="M90" s="114">
        <v>29</v>
      </c>
      <c r="N90" s="114">
        <v>0</v>
      </c>
      <c r="O90" s="114">
        <f t="shared" ref="O90" si="21">SUM(M90:N90)</f>
        <v>29</v>
      </c>
    </row>
    <row r="91" spans="1:16" s="24" customFormat="1" x14ac:dyDescent="0.2">
      <c r="A91" s="59" t="s">
        <v>69</v>
      </c>
      <c r="B91" s="60"/>
      <c r="C91" s="61" t="s">
        <v>23</v>
      </c>
      <c r="D91" s="62">
        <v>48</v>
      </c>
      <c r="E91" s="62">
        <v>48</v>
      </c>
      <c r="F91" s="63">
        <v>29</v>
      </c>
      <c r="G91" s="97">
        <f>SUM(F91)/E91*100</f>
        <v>60.416666666666664</v>
      </c>
      <c r="H91" s="55"/>
      <c r="I91" s="54"/>
      <c r="J91" s="54"/>
      <c r="K91" s="68"/>
      <c r="L91" s="117"/>
      <c r="M91" s="131"/>
      <c r="N91" s="131"/>
      <c r="O91" s="131"/>
    </row>
    <row r="92" spans="1:16" s="24" customFormat="1" ht="25.5" x14ac:dyDescent="0.2">
      <c r="A92" s="133" t="s">
        <v>70</v>
      </c>
      <c r="B92" s="134"/>
      <c r="C92" s="115" t="s">
        <v>17</v>
      </c>
      <c r="D92" s="135">
        <v>48</v>
      </c>
      <c r="E92" s="135">
        <v>48</v>
      </c>
      <c r="F92" s="136">
        <v>29</v>
      </c>
      <c r="G92" s="137">
        <f>SUM(F92)/E92*100</f>
        <v>60.416666666666664</v>
      </c>
      <c r="H92" s="138"/>
      <c r="I92" s="139"/>
      <c r="J92" s="139"/>
      <c r="K92" s="140"/>
      <c r="L92" s="141"/>
      <c r="M92" s="142"/>
      <c r="N92" s="142"/>
      <c r="O92" s="142"/>
    </row>
  </sheetData>
  <sheetProtection selectLockedCells="1" selectUnlockedCells="1"/>
  <mergeCells count="12">
    <mergeCell ref="A69:O69"/>
    <mergeCell ref="A70:O70"/>
    <mergeCell ref="A1:O1"/>
    <mergeCell ref="I5:I6"/>
    <mergeCell ref="J5:J6"/>
    <mergeCell ref="A16:O16"/>
    <mergeCell ref="A55:O55"/>
    <mergeCell ref="B5:C6"/>
    <mergeCell ref="D5:G5"/>
    <mergeCell ref="H5:H6"/>
    <mergeCell ref="K5:O5"/>
    <mergeCell ref="A7:O7"/>
  </mergeCells>
  <printOptions horizontalCentered="1"/>
  <pageMargins left="0.31496062992126" right="0.31496062992126" top="0.511811023622047" bottom="0.31496062992126" header="0.74803149606299202" footer="0.31496062992126"/>
  <pageSetup paperSize="122" scale="55" firstPageNumber="0" orientation="landscape" cellComments="atEnd" r:id="rId1"/>
  <headerFooter>
    <oddHeader>&amp;RPágina &amp;P de &amp;N</oddHeader>
  </headerFooter>
  <ignoredErrors>
    <ignoredError sqref="O12 G13:G14 G22:G32 G38:G53 G72:G92 O21:O29 O37 O72:O90 O60:O68 G61:G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de indicadores</vt:lpstr>
      <vt:lpstr>'cuadro de indicadores'!__xlnm.Print_Titles</vt:lpstr>
      <vt:lpstr>'cuadro de indicadores'!Excel_BuiltIn_Print_Titles</vt:lpstr>
      <vt:lpstr>'cuadro de indicadores'!Títulos_a_imprimir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Jesús Gabriel Coyoli González</cp:lastModifiedBy>
  <cp:lastPrinted>2022-10-27T21:14:35Z</cp:lastPrinted>
  <dcterms:created xsi:type="dcterms:W3CDTF">2019-03-20T01:11:54Z</dcterms:created>
  <dcterms:modified xsi:type="dcterms:W3CDTF">2022-10-27T21:16:19Z</dcterms:modified>
</cp:coreProperties>
</file>