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4A2ED276-6B25-4B10-AC30-E0353ECEF80F}" xr6:coauthVersionLast="40" xr6:coauthVersionMax="40" xr10:uidLastSave="{00000000-0000-0000-0000-000000000000}"/>
  <bookViews>
    <workbookView xWindow="0" yWindow="0" windowWidth="25200" windowHeight="11775" xr2:uid="{241BC794-FF96-4D4E-920F-3B9047B123DB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E85" i="1" s="1"/>
  <c r="E86" i="1"/>
  <c r="H86" i="1" s="1"/>
  <c r="G85" i="1"/>
  <c r="G11" i="1" s="1"/>
  <c r="F85" i="1"/>
  <c r="D85" i="1"/>
  <c r="C85" i="1"/>
  <c r="E84" i="1"/>
  <c r="E83" i="1"/>
  <c r="H83" i="1" s="1"/>
  <c r="H82" i="1"/>
  <c r="E82" i="1"/>
  <c r="E81" i="1"/>
  <c r="H81" i="1" s="1"/>
  <c r="G80" i="1"/>
  <c r="F80" i="1"/>
  <c r="C80" i="1"/>
  <c r="E80" i="1" s="1"/>
  <c r="H80" i="1" s="1"/>
  <c r="E78" i="1"/>
  <c r="H78" i="1" s="1"/>
  <c r="E77" i="1"/>
  <c r="E76" i="1"/>
  <c r="E75" i="1"/>
  <c r="H75" i="1" s="1"/>
  <c r="E74" i="1"/>
  <c r="H74" i="1" s="1"/>
  <c r="E73" i="1"/>
  <c r="H73" i="1" s="1"/>
  <c r="E72" i="1"/>
  <c r="H72" i="1" s="1"/>
  <c r="G71" i="1"/>
  <c r="F71" i="1"/>
  <c r="E71" i="1"/>
  <c r="D71" i="1"/>
  <c r="C71" i="1"/>
  <c r="E69" i="1"/>
  <c r="H69" i="1" s="1"/>
  <c r="E68" i="1"/>
  <c r="H68" i="1" s="1"/>
  <c r="E67" i="1"/>
  <c r="H67" i="1" s="1"/>
  <c r="D66" i="1"/>
  <c r="D65" i="1" s="1"/>
  <c r="C66" i="1"/>
  <c r="E66" i="1" s="1"/>
  <c r="H66" i="1" s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H57" i="1"/>
  <c r="E57" i="1"/>
  <c r="E56" i="1"/>
  <c r="H56" i="1" s="1"/>
  <c r="G55" i="1"/>
  <c r="F55" i="1"/>
  <c r="E55" i="1"/>
  <c r="D55" i="1"/>
  <c r="C55" i="1"/>
  <c r="E54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H44" i="1" s="1"/>
  <c r="G44" i="1"/>
  <c r="F44" i="1"/>
  <c r="E44" i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D33" i="1"/>
  <c r="C33" i="1"/>
  <c r="E31" i="1"/>
  <c r="H31" i="1" s="1"/>
  <c r="H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G13" i="1"/>
  <c r="F13" i="1"/>
  <c r="E13" i="1"/>
  <c r="D13" i="1"/>
  <c r="D11" i="1" s="1"/>
  <c r="C13" i="1"/>
  <c r="F11" i="1"/>
  <c r="H22" i="1" l="1"/>
  <c r="H85" i="1"/>
  <c r="H33" i="1"/>
  <c r="H71" i="1"/>
  <c r="H13" i="1"/>
  <c r="H55" i="1"/>
  <c r="C11" i="1"/>
  <c r="E22" i="1"/>
  <c r="E11" i="1" s="1"/>
  <c r="H11" i="1" s="1"/>
  <c r="H87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<sst xmlns="http://schemas.openxmlformats.org/spreadsheetml/2006/main" count="89" uniqueCount="89">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</sst>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Alignment="1"/>
    <xf numFmtId="0" fontId="2" fillId="2" borderId="0" xfId="3" applyFont="1" applyFill="1" applyBorder="1" applyAlignment="1">
      <alignment horizontal="left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/>
    <xf numFmtId="4" fontId="3" fillId="0" borderId="0" xfId="5" applyNumberFormat="1" applyFont="1" applyFill="1" applyBorder="1" applyAlignment="1"/>
    <xf numFmtId="44" fontId="3" fillId="0" borderId="0" xfId="4" applyFont="1" applyFill="1" applyAlignment="1"/>
    <xf numFmtId="0" fontId="3" fillId="0" borderId="0" xfId="5" applyFont="1" applyFill="1" applyAlignment="1"/>
    <xf numFmtId="0" fontId="8" fillId="0" borderId="0" xfId="6" applyFont="1" applyFill="1" applyBorder="1" applyAlignment="1">
      <alignment horizontal="center" vertical="top"/>
    </xf>
    <xf numFmtId="164" fontId="8" fillId="0" borderId="0" xfId="6" applyNumberFormat="1" applyFont="1" applyFill="1" applyBorder="1" applyAlignment="1">
      <alignment vertical="top"/>
    </xf>
    <xf numFmtId="0" fontId="3" fillId="0" borderId="0" xfId="6" applyFont="1" applyFill="1" applyBorder="1" applyAlignment="1">
      <alignment vertical="top"/>
    </xf>
    <xf numFmtId="0" fontId="8" fillId="0" borderId="0" xfId="6" applyFont="1" applyFill="1" applyBorder="1" applyAlignment="1">
      <alignment horizontal="center" vertical="center"/>
    </xf>
    <xf numFmtId="164" fontId="8" fillId="0" borderId="0" xfId="6" applyNumberFormat="1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9" fillId="4" borderId="0" xfId="6" applyFont="1" applyFill="1" applyBorder="1" applyAlignment="1">
      <alignment horizontal="left" vertical="top"/>
    </xf>
    <xf numFmtId="164" fontId="9" fillId="4" borderId="0" xfId="6" applyNumberFormat="1" applyFont="1" applyFill="1" applyBorder="1" applyAlignment="1">
      <alignment vertical="top"/>
    </xf>
    <xf numFmtId="0" fontId="9" fillId="0" borderId="0" xfId="6" applyFont="1" applyFill="1" applyBorder="1" applyAlignment="1">
      <alignment vertical="top"/>
    </xf>
    <xf numFmtId="0" fontId="10" fillId="0" borderId="0" xfId="6" applyFont="1" applyFill="1" applyBorder="1" applyAlignment="1">
      <alignment vertical="top"/>
    </xf>
    <xf numFmtId="0" fontId="10" fillId="0" borderId="0" xfId="6" applyFont="1" applyFill="1" applyBorder="1" applyAlignment="1">
      <alignment horizontal="justify" vertical="top"/>
    </xf>
    <xf numFmtId="164" fontId="10" fillId="0" borderId="0" xfId="6" applyNumberFormat="1" applyFont="1" applyFill="1" applyBorder="1" applyAlignment="1">
      <alignment vertical="top"/>
    </xf>
    <xf numFmtId="0" fontId="3" fillId="0" borderId="0" xfId="6" applyFill="1" applyBorder="1" applyAlignment="1">
      <alignment vertical="top"/>
    </xf>
    <xf numFmtId="0" fontId="10" fillId="0" borderId="0" xfId="6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justify" vertical="top" wrapText="1"/>
    </xf>
    <xf numFmtId="0" fontId="8" fillId="0" borderId="0" xfId="6" applyFont="1" applyFill="1" applyBorder="1" applyAlignment="1">
      <alignment vertical="top"/>
    </xf>
    <xf numFmtId="0" fontId="9" fillId="4" borderId="0" xfId="6" applyFont="1" applyFill="1" applyBorder="1" applyAlignment="1">
      <alignment horizontal="left" vertical="top" wrapText="1"/>
    </xf>
    <xf numFmtId="0" fontId="3" fillId="0" borderId="0" xfId="6" applyFill="1" applyBorder="1"/>
    <xf numFmtId="0" fontId="0" fillId="0" borderId="0" xfId="0" applyBorder="1"/>
    <xf numFmtId="0" fontId="3" fillId="0" borderId="10" xfId="6" applyFill="1" applyBorder="1"/>
    <xf numFmtId="0" fontId="9" fillId="0" borderId="0" xfId="6" applyFont="1" applyFill="1" applyBorder="1" applyAlignment="1">
      <alignment horizontal="justify"/>
    </xf>
    <xf numFmtId="0" fontId="10" fillId="0" borderId="0" xfId="6" applyFont="1" applyFill="1" applyBorder="1" applyAlignment="1">
      <alignment horizontal="justify"/>
    </xf>
    <xf numFmtId="0" fontId="3" fillId="0" borderId="0" xfId="6" applyFill="1" applyBorder="1" applyAlignment="1"/>
    <xf numFmtId="0" fontId="10" fillId="0" borderId="0" xfId="5" applyFont="1" applyAlignment="1"/>
    <xf numFmtId="44" fontId="10" fillId="0" borderId="0" xfId="4" applyFont="1" applyAlignment="1"/>
    <xf numFmtId="0" fontId="10" fillId="0" borderId="0" xfId="5" applyFont="1" applyAlignment="1">
      <alignment vertical="top"/>
    </xf>
    <xf numFmtId="165" fontId="10" fillId="0" borderId="0" xfId="5" applyNumberFormat="1" applyFont="1" applyAlignment="1">
      <alignment vertical="top"/>
    </xf>
    <xf numFmtId="0" fontId="10" fillId="0" borderId="0" xfId="5" applyFont="1" applyAlignment="1">
      <alignment horizontal="center" vertical="top"/>
    </xf>
    <xf numFmtId="165" fontId="9" fillId="0" borderId="0" xfId="5" applyNumberFormat="1" applyFont="1" applyAlignment="1">
      <alignment vertical="top"/>
    </xf>
  </cellXfs>
  <cellStyles count="7">
    <cellStyle name="Moneda 2" xfId="4" xr:uid="{A81E5956-1B63-4907-A15F-F57E0DF7C7C4}"/>
    <cellStyle name="Normal" xfId="0" builtinId="0"/>
    <cellStyle name="Normal 11 2" xfId="3" xr:uid="{244D5316-5188-4107-BF4E-4F09D4A5D5F1}"/>
    <cellStyle name="Normal 2 2" xfId="5" xr:uid="{B681678C-51B1-43EB-BC56-C204DC3E65D2}"/>
    <cellStyle name="Normal 2 2 2 3" xfId="2" xr:uid="{2C2DB4DF-4F93-43C7-8F18-73CF7E3749D1}"/>
    <cellStyle name="Normal 3_1. Ingreso Público 2" xfId="6" xr:uid="{CA33E188-602F-4DAE-91E3-D3CFEE744626}"/>
    <cellStyle name="Normal 6 2 2 4" xfId="1" xr:uid="{01F893DE-17A2-479A-8651-1EE8E09D3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05D2-0C86-44B3-A157-8EDFB6F355D9}">
  <dimension ref="A1:T108"/>
  <sheetViews>
    <sheetView showGridLines="0" tabSelected="1" workbookViewId="0">
      <selection sqref="A1:H94"/>
    </sheetView>
  </sheetViews>
  <sheetFormatPr baseColWidth="10" defaultRowHeight="15" x14ac:dyDescent="0.25"/>
  <cols>
    <col min="1" max="1" width="1.7109375" style="49" customWidth="1"/>
    <col min="2" max="2" width="48" style="49" customWidth="1"/>
    <col min="3" max="3" width="14" style="49" customWidth="1"/>
    <col min="4" max="4" width="16.28515625" style="49" customWidth="1"/>
    <col min="5" max="5" width="14.7109375" style="49" customWidth="1"/>
    <col min="6" max="6" width="14.42578125" style="49" customWidth="1"/>
    <col min="7" max="7" width="13.85546875" style="49" customWidth="1"/>
    <col min="8" max="8" width="15.5703125" style="49" customWidth="1"/>
    <col min="9" max="10" width="17.140625" style="50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25" customFormat="1" ht="2.25" customHeight="1" x14ac:dyDescent="0.2">
      <c r="A9" s="22"/>
      <c r="B9" s="22"/>
      <c r="C9" s="23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</row>
    <row r="10" spans="1:20" s="25" customFormat="1" ht="2.25" customHeight="1" x14ac:dyDescent="0.2">
      <c r="A10" s="22"/>
      <c r="B10" s="22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</row>
    <row r="11" spans="1:20" s="28" customFormat="1" ht="16.5" hidden="1" customHeight="1" x14ac:dyDescent="0.25">
      <c r="A11" s="26" t="s">
        <v>15</v>
      </c>
      <c r="B11" s="26"/>
      <c r="C11" s="27">
        <f t="shared" ref="C11:G11" si="0">SUM(C13,C22,C33,C44,C55,C66,C71,C80,C85)</f>
        <v>6052035738</v>
      </c>
      <c r="D11" s="27">
        <f t="shared" si="0"/>
        <v>9.3132257461547852E-10</v>
      </c>
      <c r="E11" s="27">
        <f t="shared" si="0"/>
        <v>6052035738</v>
      </c>
      <c r="F11" s="27">
        <f t="shared" si="0"/>
        <v>3571750336</v>
      </c>
      <c r="G11" s="27">
        <f t="shared" si="0"/>
        <v>3404906587</v>
      </c>
      <c r="H11" s="27">
        <f>SUM(E11-F11)</f>
        <v>2480285402</v>
      </c>
    </row>
    <row r="12" spans="1:20" s="31" customFormat="1" ht="3.75" hidden="1" customHeight="1" x14ac:dyDescent="0.25">
      <c r="A12" s="29"/>
      <c r="B12" s="29"/>
      <c r="C12" s="30"/>
      <c r="D12" s="30"/>
      <c r="E12" s="30"/>
      <c r="F12" s="30"/>
      <c r="G12" s="30"/>
      <c r="H12" s="30"/>
    </row>
    <row r="13" spans="1:20" s="34" customFormat="1" ht="14.25" hidden="1" customHeight="1" x14ac:dyDescent="0.25">
      <c r="A13" s="32" t="s">
        <v>16</v>
      </c>
      <c r="B13" s="32"/>
      <c r="C13" s="33">
        <f t="shared" ref="C13:H13" si="1">SUM(C14:C20)</f>
        <v>781179248</v>
      </c>
      <c r="D13" s="33">
        <f t="shared" si="1"/>
        <v>0</v>
      </c>
      <c r="E13" s="33">
        <f t="shared" si="1"/>
        <v>781179248</v>
      </c>
      <c r="F13" s="33">
        <f>SUM(F14:F20)</f>
        <v>468322379</v>
      </c>
      <c r="G13" s="33">
        <f t="shared" si="1"/>
        <v>408622756</v>
      </c>
      <c r="H13" s="33">
        <f t="shared" si="1"/>
        <v>312856869</v>
      </c>
      <c r="N13" s="35"/>
      <c r="O13" s="35"/>
      <c r="P13" s="35"/>
      <c r="Q13" s="35"/>
      <c r="R13" s="35"/>
      <c r="S13" s="35"/>
      <c r="T13" s="35"/>
    </row>
    <row r="14" spans="1:20" s="35" customFormat="1" ht="12" hidden="1" customHeight="1" x14ac:dyDescent="0.25">
      <c r="B14" s="36" t="s">
        <v>17</v>
      </c>
      <c r="C14" s="37">
        <v>183087647</v>
      </c>
      <c r="D14" s="37">
        <v>-164996</v>
      </c>
      <c r="E14" s="37">
        <f>C14+D14</f>
        <v>182922651</v>
      </c>
      <c r="F14" s="37">
        <v>134621620</v>
      </c>
      <c r="G14" s="37">
        <v>134621620</v>
      </c>
      <c r="H14" s="37">
        <f>SUM(E14-F14)</f>
        <v>48301031</v>
      </c>
    </row>
    <row r="15" spans="1:20" s="38" customFormat="1" ht="12.75" hidden="1" customHeight="1" x14ac:dyDescent="0.25">
      <c r="A15" s="35"/>
      <c r="B15" s="36" t="s">
        <v>18</v>
      </c>
      <c r="C15" s="37">
        <v>25305609</v>
      </c>
      <c r="D15" s="37">
        <v>9762039</v>
      </c>
      <c r="E15" s="37">
        <f t="shared" ref="E15:E20" si="2">C15+D15</f>
        <v>35067648</v>
      </c>
      <c r="F15" s="37">
        <v>22154501</v>
      </c>
      <c r="G15" s="37">
        <v>19950346</v>
      </c>
      <c r="H15" s="37">
        <f t="shared" ref="H15:H20" si="3">SUM(E15-F15)</f>
        <v>12913147</v>
      </c>
      <c r="N15" s="28"/>
      <c r="O15" s="28"/>
      <c r="P15" s="28"/>
      <c r="Q15" s="28"/>
      <c r="R15" s="28"/>
      <c r="S15" s="28"/>
      <c r="T15" s="28"/>
    </row>
    <row r="16" spans="1:20" s="38" customFormat="1" ht="12.75" hidden="1" customHeight="1" x14ac:dyDescent="0.25">
      <c r="A16" s="35"/>
      <c r="B16" s="36" t="s">
        <v>19</v>
      </c>
      <c r="C16" s="37">
        <v>317890109</v>
      </c>
      <c r="D16" s="37">
        <v>6180983</v>
      </c>
      <c r="E16" s="37">
        <f t="shared" si="2"/>
        <v>324071092</v>
      </c>
      <c r="F16" s="37">
        <v>181410548</v>
      </c>
      <c r="G16" s="37">
        <v>181360224</v>
      </c>
      <c r="H16" s="37">
        <f t="shared" si="3"/>
        <v>142660544</v>
      </c>
      <c r="N16" s="28"/>
      <c r="O16" s="28"/>
      <c r="P16" s="28"/>
      <c r="Q16" s="28"/>
      <c r="R16" s="28"/>
      <c r="S16" s="28"/>
      <c r="T16" s="28"/>
    </row>
    <row r="17" spans="1:20" s="38" customFormat="1" ht="12.75" hidden="1" customHeight="1" x14ac:dyDescent="0.25">
      <c r="A17" s="35"/>
      <c r="B17" s="36" t="s">
        <v>20</v>
      </c>
      <c r="C17" s="37">
        <v>108310045</v>
      </c>
      <c r="D17" s="37">
        <v>-8275560</v>
      </c>
      <c r="E17" s="37">
        <f t="shared" si="2"/>
        <v>100034485</v>
      </c>
      <c r="F17" s="37">
        <v>67691505</v>
      </c>
      <c r="G17" s="37">
        <v>10744833</v>
      </c>
      <c r="H17" s="37">
        <f t="shared" si="3"/>
        <v>32342980</v>
      </c>
      <c r="N17" s="28"/>
      <c r="O17" s="28"/>
      <c r="P17" s="28"/>
      <c r="Q17" s="28"/>
      <c r="R17" s="28"/>
      <c r="S17" s="28"/>
      <c r="T17" s="28"/>
    </row>
    <row r="18" spans="1:20" s="38" customFormat="1" ht="12.75" hidden="1" customHeight="1" x14ac:dyDescent="0.25">
      <c r="A18" s="35"/>
      <c r="B18" s="36" t="s">
        <v>21</v>
      </c>
      <c r="C18" s="37">
        <v>78399824</v>
      </c>
      <c r="D18" s="37">
        <v>3238546</v>
      </c>
      <c r="E18" s="37">
        <f t="shared" si="2"/>
        <v>81638370</v>
      </c>
      <c r="F18" s="37">
        <v>40148073</v>
      </c>
      <c r="G18" s="37">
        <v>39649601</v>
      </c>
      <c r="H18" s="37">
        <f t="shared" si="3"/>
        <v>41490297</v>
      </c>
      <c r="N18" s="28"/>
      <c r="O18" s="28"/>
      <c r="P18" s="28"/>
      <c r="Q18" s="28"/>
      <c r="R18" s="28"/>
      <c r="S18" s="28"/>
      <c r="T18" s="28"/>
    </row>
    <row r="19" spans="1:20" s="38" customFormat="1" ht="12.75" hidden="1" customHeight="1" x14ac:dyDescent="0.25">
      <c r="A19" s="35"/>
      <c r="B19" s="36" t="s">
        <v>22</v>
      </c>
      <c r="C19" s="37">
        <v>34696948</v>
      </c>
      <c r="D19" s="37">
        <v>-21118022</v>
      </c>
      <c r="E19" s="37">
        <f t="shared" si="2"/>
        <v>13578926</v>
      </c>
      <c r="F19" s="37">
        <v>0</v>
      </c>
      <c r="G19" s="37">
        <v>0</v>
      </c>
      <c r="H19" s="37">
        <f t="shared" si="3"/>
        <v>13578926</v>
      </c>
      <c r="N19" s="28"/>
      <c r="O19" s="28"/>
      <c r="P19" s="28"/>
      <c r="Q19" s="28"/>
      <c r="R19" s="28"/>
      <c r="S19" s="28"/>
      <c r="T19" s="28"/>
    </row>
    <row r="20" spans="1:20" s="38" customFormat="1" ht="12.75" hidden="1" customHeight="1" x14ac:dyDescent="0.25">
      <c r="A20" s="35"/>
      <c r="B20" s="36" t="s">
        <v>23</v>
      </c>
      <c r="C20" s="37">
        <v>33489066</v>
      </c>
      <c r="D20" s="37">
        <v>10377010</v>
      </c>
      <c r="E20" s="37">
        <f t="shared" si="2"/>
        <v>43866076</v>
      </c>
      <c r="F20" s="37">
        <v>22296132</v>
      </c>
      <c r="G20" s="37">
        <v>22296132</v>
      </c>
      <c r="H20" s="37">
        <f t="shared" si="3"/>
        <v>21569944</v>
      </c>
      <c r="N20" s="28"/>
      <c r="O20" s="28"/>
      <c r="P20" s="28"/>
      <c r="Q20" s="28"/>
      <c r="R20" s="28"/>
      <c r="S20" s="28"/>
      <c r="T20" s="28"/>
    </row>
    <row r="21" spans="1:20" s="31" customFormat="1" ht="3.75" hidden="1" customHeight="1" x14ac:dyDescent="0.25">
      <c r="A21" s="29"/>
      <c r="B21" s="29"/>
      <c r="C21" s="30"/>
      <c r="D21" s="30"/>
      <c r="E21" s="37"/>
      <c r="F21" s="30"/>
      <c r="G21" s="30"/>
      <c r="H21" s="30"/>
    </row>
    <row r="22" spans="1:20" s="34" customFormat="1" ht="14.25" hidden="1" customHeight="1" x14ac:dyDescent="0.25">
      <c r="A22" s="32" t="s">
        <v>24</v>
      </c>
      <c r="B22" s="32"/>
      <c r="C22" s="33">
        <f>SUM(C23:C31)</f>
        <v>362916530</v>
      </c>
      <c r="D22" s="33">
        <f t="shared" ref="D22:H22" si="4">SUM(D23:D31)</f>
        <v>5890114</v>
      </c>
      <c r="E22" s="33">
        <f t="shared" si="4"/>
        <v>368806644</v>
      </c>
      <c r="F22" s="33">
        <f t="shared" si="4"/>
        <v>199845579</v>
      </c>
      <c r="G22" s="33">
        <f t="shared" si="4"/>
        <v>129148266</v>
      </c>
      <c r="H22" s="33">
        <f t="shared" si="4"/>
        <v>168961065</v>
      </c>
      <c r="N22" s="35"/>
      <c r="O22" s="35"/>
      <c r="P22" s="35"/>
      <c r="Q22" s="35"/>
      <c r="R22" s="35"/>
      <c r="S22" s="35"/>
      <c r="T22" s="35"/>
    </row>
    <row r="23" spans="1:20" s="38" customFormat="1" ht="24" hidden="1" customHeight="1" x14ac:dyDescent="0.25">
      <c r="A23" s="39"/>
      <c r="B23" s="40" t="s">
        <v>25</v>
      </c>
      <c r="C23" s="37">
        <v>4366574</v>
      </c>
      <c r="D23" s="37">
        <v>563264</v>
      </c>
      <c r="E23" s="37">
        <f t="shared" ref="E23:E29" si="5">C23+D23</f>
        <v>4929838</v>
      </c>
      <c r="F23" s="37">
        <v>2077316</v>
      </c>
      <c r="G23" s="37">
        <v>332601</v>
      </c>
      <c r="H23" s="37">
        <f>SUM(E23-F23)</f>
        <v>2852522</v>
      </c>
      <c r="N23" s="41"/>
      <c r="O23" s="41"/>
      <c r="P23" s="41"/>
      <c r="Q23" s="41"/>
      <c r="R23" s="41"/>
      <c r="S23" s="41"/>
    </row>
    <row r="24" spans="1:20" s="38" customFormat="1" ht="12.75" hidden="1" customHeight="1" x14ac:dyDescent="0.25">
      <c r="A24" s="35"/>
      <c r="B24" s="36" t="s">
        <v>26</v>
      </c>
      <c r="C24" s="37">
        <v>6476834</v>
      </c>
      <c r="D24" s="37">
        <v>5462340</v>
      </c>
      <c r="E24" s="37">
        <f t="shared" si="5"/>
        <v>11939174</v>
      </c>
      <c r="F24" s="37">
        <v>7744037</v>
      </c>
      <c r="G24" s="37">
        <v>5623211</v>
      </c>
      <c r="H24" s="37">
        <f t="shared" ref="H24:H31" si="6">SUM(E24-F24)</f>
        <v>4195137</v>
      </c>
      <c r="S24" s="41"/>
    </row>
    <row r="25" spans="1:20" s="38" customFormat="1" ht="24" hidden="1" customHeight="1" x14ac:dyDescent="0.25">
      <c r="A25" s="35"/>
      <c r="B25" s="40" t="s">
        <v>27</v>
      </c>
      <c r="C25" s="37">
        <v>0</v>
      </c>
      <c r="D25" s="37">
        <v>0</v>
      </c>
      <c r="E25" s="37">
        <f t="shared" si="5"/>
        <v>0</v>
      </c>
      <c r="F25" s="37">
        <v>0</v>
      </c>
      <c r="G25" s="37">
        <v>0</v>
      </c>
      <c r="H25" s="37">
        <f>SUM(E25-F25)</f>
        <v>0</v>
      </c>
    </row>
    <row r="26" spans="1:20" s="38" customFormat="1" ht="12.75" hidden="1" customHeight="1" x14ac:dyDescent="0.25">
      <c r="A26" s="35"/>
      <c r="B26" s="36" t="s">
        <v>28</v>
      </c>
      <c r="C26" s="37">
        <v>2268115</v>
      </c>
      <c r="D26" s="37">
        <v>409307</v>
      </c>
      <c r="E26" s="37">
        <f t="shared" si="5"/>
        <v>2677422</v>
      </c>
      <c r="F26" s="37">
        <v>1412498</v>
      </c>
      <c r="G26" s="37">
        <v>1408757</v>
      </c>
      <c r="H26" s="37">
        <f t="shared" si="6"/>
        <v>1264924</v>
      </c>
    </row>
    <row r="27" spans="1:20" s="38" customFormat="1" ht="12.75" hidden="1" customHeight="1" x14ac:dyDescent="0.25">
      <c r="A27" s="35"/>
      <c r="B27" s="36" t="s">
        <v>29</v>
      </c>
      <c r="C27" s="37">
        <v>344218697</v>
      </c>
      <c r="D27" s="37">
        <v>-494819</v>
      </c>
      <c r="E27" s="37">
        <f t="shared" si="5"/>
        <v>343723878</v>
      </c>
      <c r="F27" s="37">
        <v>186906385</v>
      </c>
      <c r="G27" s="37">
        <v>120140824</v>
      </c>
      <c r="H27" s="37">
        <f t="shared" si="6"/>
        <v>156817493</v>
      </c>
    </row>
    <row r="28" spans="1:20" s="38" customFormat="1" ht="12.75" hidden="1" customHeight="1" x14ac:dyDescent="0.25">
      <c r="A28" s="35"/>
      <c r="B28" s="36" t="s">
        <v>30</v>
      </c>
      <c r="C28" s="37">
        <v>1948308</v>
      </c>
      <c r="D28" s="37">
        <v>158283</v>
      </c>
      <c r="E28" s="37">
        <f t="shared" si="5"/>
        <v>2106591</v>
      </c>
      <c r="F28" s="37">
        <v>1066698</v>
      </c>
      <c r="G28" s="37">
        <v>1020635</v>
      </c>
      <c r="H28" s="37">
        <f t="shared" si="6"/>
        <v>1039893</v>
      </c>
    </row>
    <row r="29" spans="1:20" s="38" customFormat="1" ht="24" hidden="1" customHeight="1" x14ac:dyDescent="0.25">
      <c r="A29" s="35"/>
      <c r="B29" s="40" t="s">
        <v>31</v>
      </c>
      <c r="C29" s="37">
        <v>1984138</v>
      </c>
      <c r="D29" s="37">
        <v>-261177</v>
      </c>
      <c r="E29" s="37">
        <f t="shared" si="5"/>
        <v>1722961</v>
      </c>
      <c r="F29" s="37">
        <v>108283</v>
      </c>
      <c r="G29" s="37">
        <v>102102</v>
      </c>
      <c r="H29" s="37">
        <f t="shared" si="6"/>
        <v>1614678</v>
      </c>
    </row>
    <row r="30" spans="1:20" s="38" customFormat="1" ht="12.75" hidden="1" customHeight="1" x14ac:dyDescent="0.25">
      <c r="A30" s="35"/>
      <c r="B30" s="36" t="s">
        <v>32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f t="shared" si="6"/>
        <v>0</v>
      </c>
    </row>
    <row r="31" spans="1:20" s="38" customFormat="1" ht="12.75" hidden="1" customHeight="1" x14ac:dyDescent="0.25">
      <c r="A31" s="35"/>
      <c r="B31" s="36" t="s">
        <v>33</v>
      </c>
      <c r="C31" s="37">
        <v>1653864</v>
      </c>
      <c r="D31" s="37">
        <v>52916</v>
      </c>
      <c r="E31" s="37">
        <f>C31+D31</f>
        <v>1706780</v>
      </c>
      <c r="F31" s="37">
        <v>530362</v>
      </c>
      <c r="G31" s="37">
        <v>520136</v>
      </c>
      <c r="H31" s="37">
        <f t="shared" si="6"/>
        <v>1176418</v>
      </c>
    </row>
    <row r="32" spans="1:20" s="31" customFormat="1" ht="3.75" hidden="1" customHeight="1" x14ac:dyDescent="0.25">
      <c r="A32" s="29"/>
      <c r="B32" s="29"/>
      <c r="C32" s="30"/>
      <c r="D32" s="30"/>
      <c r="E32" s="37"/>
      <c r="F32" s="30"/>
      <c r="G32" s="30"/>
      <c r="H32" s="30"/>
    </row>
    <row r="33" spans="1:20" s="34" customFormat="1" ht="14.25" hidden="1" customHeight="1" x14ac:dyDescent="0.25">
      <c r="A33" s="32" t="s">
        <v>34</v>
      </c>
      <c r="B33" s="32"/>
      <c r="C33" s="33">
        <f t="shared" ref="C33:H33" si="7">SUM(C34:C42)</f>
        <v>316401776</v>
      </c>
      <c r="D33" s="33">
        <f t="shared" si="7"/>
        <v>-6646260</v>
      </c>
      <c r="E33" s="33">
        <f t="shared" si="7"/>
        <v>309755516</v>
      </c>
      <c r="F33" s="33">
        <f t="shared" si="7"/>
        <v>166581481</v>
      </c>
      <c r="G33" s="33">
        <f t="shared" si="7"/>
        <v>141946512</v>
      </c>
      <c r="H33" s="33">
        <f t="shared" si="7"/>
        <v>143174035</v>
      </c>
      <c r="N33" s="35"/>
      <c r="O33" s="35"/>
      <c r="P33" s="35"/>
      <c r="Q33" s="35"/>
      <c r="R33" s="35"/>
      <c r="S33" s="35"/>
      <c r="T33" s="35"/>
    </row>
    <row r="34" spans="1:20" s="38" customFormat="1" ht="12.75" hidden="1" customHeight="1" x14ac:dyDescent="0.25">
      <c r="A34" s="35"/>
      <c r="B34" s="36" t="s">
        <v>35</v>
      </c>
      <c r="C34" s="37">
        <v>22102116</v>
      </c>
      <c r="D34" s="37">
        <v>-1256933</v>
      </c>
      <c r="E34" s="37">
        <f t="shared" ref="E34:E42" si="8">C34+D34</f>
        <v>20845183</v>
      </c>
      <c r="F34" s="37">
        <v>11924755</v>
      </c>
      <c r="G34" s="37">
        <v>11750015</v>
      </c>
      <c r="H34" s="37">
        <f>SUM(E34-F34)</f>
        <v>8920428</v>
      </c>
    </row>
    <row r="35" spans="1:20" s="38" customFormat="1" ht="12.75" hidden="1" customHeight="1" x14ac:dyDescent="0.25">
      <c r="A35" s="35"/>
      <c r="B35" s="36" t="s">
        <v>36</v>
      </c>
      <c r="C35" s="37">
        <v>8947105</v>
      </c>
      <c r="D35" s="37">
        <v>64919</v>
      </c>
      <c r="E35" s="37">
        <f t="shared" si="8"/>
        <v>9012024</v>
      </c>
      <c r="F35" s="37">
        <v>3053377</v>
      </c>
      <c r="G35" s="37">
        <v>2684465</v>
      </c>
      <c r="H35" s="37">
        <f t="shared" ref="H35:H42" si="9">SUM(E35-F35)</f>
        <v>5958647</v>
      </c>
    </row>
    <row r="36" spans="1:20" s="38" customFormat="1" ht="24" hidden="1" customHeight="1" x14ac:dyDescent="0.25">
      <c r="A36" s="35"/>
      <c r="B36" s="40" t="s">
        <v>37</v>
      </c>
      <c r="C36" s="37">
        <v>196147106</v>
      </c>
      <c r="D36" s="37">
        <v>-5900700</v>
      </c>
      <c r="E36" s="37">
        <f t="shared" si="8"/>
        <v>190246406</v>
      </c>
      <c r="F36" s="37">
        <v>108229039</v>
      </c>
      <c r="G36" s="37">
        <v>90683515</v>
      </c>
      <c r="H36" s="37">
        <f t="shared" si="9"/>
        <v>82017367</v>
      </c>
    </row>
    <row r="37" spans="1:20" s="38" customFormat="1" ht="12.75" hidden="1" customHeight="1" x14ac:dyDescent="0.25">
      <c r="A37" s="35"/>
      <c r="B37" s="36" t="s">
        <v>38</v>
      </c>
      <c r="C37" s="37">
        <v>9170855</v>
      </c>
      <c r="D37" s="37">
        <v>459528</v>
      </c>
      <c r="E37" s="37">
        <f t="shared" si="8"/>
        <v>9630383</v>
      </c>
      <c r="F37" s="37">
        <v>5086221</v>
      </c>
      <c r="G37" s="37">
        <v>4814904</v>
      </c>
      <c r="H37" s="37">
        <f t="shared" si="9"/>
        <v>4544162</v>
      </c>
    </row>
    <row r="38" spans="1:20" s="38" customFormat="1" ht="24" hidden="1" customHeight="1" x14ac:dyDescent="0.25">
      <c r="A38" s="35"/>
      <c r="B38" s="40" t="s">
        <v>39</v>
      </c>
      <c r="C38" s="37">
        <v>49419452</v>
      </c>
      <c r="D38" s="37">
        <v>80203</v>
      </c>
      <c r="E38" s="37">
        <f t="shared" si="8"/>
        <v>49499655</v>
      </c>
      <c r="F38" s="37">
        <v>26312659</v>
      </c>
      <c r="G38" s="37">
        <v>20992274</v>
      </c>
      <c r="H38" s="37">
        <f t="shared" si="9"/>
        <v>23186996</v>
      </c>
    </row>
    <row r="39" spans="1:20" s="38" customFormat="1" ht="12.75" hidden="1" customHeight="1" x14ac:dyDescent="0.25">
      <c r="A39" s="35"/>
      <c r="B39" s="36" t="s">
        <v>40</v>
      </c>
      <c r="C39" s="37">
        <v>627419</v>
      </c>
      <c r="D39" s="37">
        <v>28379</v>
      </c>
      <c r="E39" s="37">
        <f t="shared" si="8"/>
        <v>655798</v>
      </c>
      <c r="F39" s="37">
        <v>303228</v>
      </c>
      <c r="G39" s="37">
        <v>253228</v>
      </c>
      <c r="H39" s="37">
        <f t="shared" si="9"/>
        <v>352570</v>
      </c>
    </row>
    <row r="40" spans="1:20" s="38" customFormat="1" ht="12.75" hidden="1" customHeight="1" x14ac:dyDescent="0.25">
      <c r="A40" s="35"/>
      <c r="B40" s="36" t="s">
        <v>41</v>
      </c>
      <c r="C40" s="37">
        <v>3172534</v>
      </c>
      <c r="D40" s="37">
        <v>246172</v>
      </c>
      <c r="E40" s="37">
        <f t="shared" si="8"/>
        <v>3418706</v>
      </c>
      <c r="F40" s="37">
        <v>705675</v>
      </c>
      <c r="G40" s="37">
        <v>659185</v>
      </c>
      <c r="H40" s="37">
        <f t="shared" si="9"/>
        <v>2713031</v>
      </c>
    </row>
    <row r="41" spans="1:20" s="38" customFormat="1" ht="12.75" hidden="1" customHeight="1" x14ac:dyDescent="0.25">
      <c r="A41" s="35"/>
      <c r="B41" s="36" t="s">
        <v>42</v>
      </c>
      <c r="C41" s="37">
        <v>1547847</v>
      </c>
      <c r="D41" s="37">
        <v>-277562</v>
      </c>
      <c r="E41" s="37">
        <f t="shared" si="8"/>
        <v>1270285</v>
      </c>
      <c r="F41" s="37">
        <v>307492</v>
      </c>
      <c r="G41" s="37">
        <v>257819</v>
      </c>
      <c r="H41" s="37">
        <f t="shared" si="9"/>
        <v>962793</v>
      </c>
    </row>
    <row r="42" spans="1:20" s="38" customFormat="1" ht="12.75" hidden="1" customHeight="1" x14ac:dyDescent="0.25">
      <c r="A42" s="35"/>
      <c r="B42" s="36" t="s">
        <v>43</v>
      </c>
      <c r="C42" s="37">
        <v>25267342</v>
      </c>
      <c r="D42" s="37">
        <v>-90266</v>
      </c>
      <c r="E42" s="37">
        <f t="shared" si="8"/>
        <v>25177076</v>
      </c>
      <c r="F42" s="37">
        <v>10659035</v>
      </c>
      <c r="G42" s="37">
        <v>9851107</v>
      </c>
      <c r="H42" s="37">
        <f t="shared" si="9"/>
        <v>14518041</v>
      </c>
    </row>
    <row r="43" spans="1:20" s="31" customFormat="1" ht="3.75" hidden="1" customHeight="1" x14ac:dyDescent="0.25">
      <c r="A43" s="29"/>
      <c r="B43" s="29"/>
      <c r="C43" s="30"/>
      <c r="D43" s="30"/>
      <c r="E43" s="37"/>
      <c r="F43" s="30"/>
      <c r="G43" s="30"/>
      <c r="H43" s="30"/>
    </row>
    <row r="44" spans="1:20" s="34" customFormat="1" ht="24.95" hidden="1" customHeight="1" x14ac:dyDescent="0.25">
      <c r="A44" s="42" t="s">
        <v>44</v>
      </c>
      <c r="B44" s="42"/>
      <c r="C44" s="33">
        <f>SUM(C45:C53)</f>
        <v>4120734220</v>
      </c>
      <c r="D44" s="33">
        <f t="shared" ref="D44:H44" si="10">SUM(D45:D53)</f>
        <v>-4523853.9999999991</v>
      </c>
      <c r="E44" s="33">
        <f t="shared" si="10"/>
        <v>4116210366</v>
      </c>
      <c r="F44" s="33">
        <f t="shared" si="10"/>
        <v>2539047338</v>
      </c>
      <c r="G44" s="33">
        <f t="shared" si="10"/>
        <v>2538052837</v>
      </c>
      <c r="H44" s="33">
        <f t="shared" si="10"/>
        <v>1577163028</v>
      </c>
      <c r="N44" s="35"/>
      <c r="O44" s="35"/>
      <c r="P44" s="35"/>
      <c r="Q44" s="35"/>
      <c r="R44" s="35"/>
      <c r="S44" s="35"/>
      <c r="T44" s="35"/>
    </row>
    <row r="45" spans="1:20" s="35" customFormat="1" ht="12" hidden="1" customHeight="1" x14ac:dyDescent="0.25">
      <c r="A45" s="36"/>
      <c r="B45" s="36" t="s">
        <v>45</v>
      </c>
      <c r="C45" s="37">
        <v>0</v>
      </c>
      <c r="D45" s="37">
        <v>0</v>
      </c>
      <c r="E45" s="37">
        <f t="shared" ref="E45:E54" si="11">C45+D45</f>
        <v>0</v>
      </c>
      <c r="F45" s="37">
        <v>0</v>
      </c>
      <c r="G45" s="37">
        <v>0</v>
      </c>
      <c r="H45" s="37">
        <f t="shared" ref="H45:H53" si="12">SUM(E45-F45)</f>
        <v>0</v>
      </c>
    </row>
    <row r="46" spans="1:20" s="38" customFormat="1" ht="12.75" hidden="1" customHeight="1" x14ac:dyDescent="0.25">
      <c r="A46" s="35"/>
      <c r="B46" s="36" t="s">
        <v>46</v>
      </c>
      <c r="C46" s="37">
        <v>0</v>
      </c>
      <c r="D46" s="37">
        <v>0</v>
      </c>
      <c r="E46" s="37">
        <f t="shared" si="11"/>
        <v>0</v>
      </c>
      <c r="F46" s="37">
        <v>0</v>
      </c>
      <c r="G46" s="37">
        <v>0</v>
      </c>
      <c r="H46" s="37">
        <f t="shared" si="12"/>
        <v>0</v>
      </c>
    </row>
    <row r="47" spans="1:20" s="38" customFormat="1" ht="12.75" hidden="1" customHeight="1" x14ac:dyDescent="0.25">
      <c r="A47" s="35"/>
      <c r="B47" s="36" t="s">
        <v>47</v>
      </c>
      <c r="C47" s="37">
        <v>34413802</v>
      </c>
      <c r="D47" s="37">
        <v>0</v>
      </c>
      <c r="E47" s="37">
        <f t="shared" si="11"/>
        <v>34413802</v>
      </c>
      <c r="F47" s="37">
        <v>10610274</v>
      </c>
      <c r="G47" s="37">
        <v>10600776</v>
      </c>
      <c r="H47" s="37">
        <f t="shared" si="12"/>
        <v>23803528</v>
      </c>
    </row>
    <row r="48" spans="1:20" s="38" customFormat="1" ht="12.75" hidden="1" customHeight="1" x14ac:dyDescent="0.25">
      <c r="A48" s="35"/>
      <c r="B48" s="36" t="s">
        <v>48</v>
      </c>
      <c r="C48" s="37">
        <v>8757595</v>
      </c>
      <c r="D48" s="37">
        <v>756146</v>
      </c>
      <c r="E48" s="37">
        <f t="shared" si="11"/>
        <v>9513741</v>
      </c>
      <c r="F48" s="37">
        <v>6470402</v>
      </c>
      <c r="G48" s="37">
        <v>5485399</v>
      </c>
      <c r="H48" s="37">
        <f t="shared" si="12"/>
        <v>3043339</v>
      </c>
    </row>
    <row r="49" spans="1:20" s="38" customFormat="1" ht="12.75" hidden="1" customHeight="1" x14ac:dyDescent="0.25">
      <c r="A49" s="35"/>
      <c r="B49" s="36" t="s">
        <v>49</v>
      </c>
      <c r="C49" s="37">
        <v>4077562823</v>
      </c>
      <c r="D49" s="37">
        <v>-5279999.9999999991</v>
      </c>
      <c r="E49" s="37">
        <f t="shared" si="11"/>
        <v>4072282823</v>
      </c>
      <c r="F49" s="37">
        <v>2521966662</v>
      </c>
      <c r="G49" s="37">
        <v>2521966662</v>
      </c>
      <c r="H49" s="37">
        <f t="shared" si="12"/>
        <v>1550316161</v>
      </c>
    </row>
    <row r="50" spans="1:20" s="38" customFormat="1" ht="12.75" hidden="1" customHeight="1" x14ac:dyDescent="0.25">
      <c r="A50" s="35"/>
      <c r="B50" s="36" t="s">
        <v>50</v>
      </c>
      <c r="C50" s="37">
        <v>0</v>
      </c>
      <c r="D50" s="37">
        <v>0</v>
      </c>
      <c r="E50" s="37">
        <f t="shared" si="11"/>
        <v>0</v>
      </c>
      <c r="F50" s="37">
        <v>0</v>
      </c>
      <c r="G50" s="37">
        <v>0</v>
      </c>
      <c r="H50" s="37">
        <f t="shared" si="12"/>
        <v>0</v>
      </c>
    </row>
    <row r="51" spans="1:20" s="38" customFormat="1" ht="12.75" hidden="1" customHeight="1" x14ac:dyDescent="0.25">
      <c r="A51" s="35"/>
      <c r="B51" s="36" t="s">
        <v>51</v>
      </c>
      <c r="C51" s="37">
        <v>0</v>
      </c>
      <c r="D51" s="37">
        <v>0</v>
      </c>
      <c r="E51" s="37">
        <f t="shared" si="11"/>
        <v>0</v>
      </c>
      <c r="F51" s="37">
        <v>0</v>
      </c>
      <c r="G51" s="37">
        <v>0</v>
      </c>
      <c r="H51" s="37">
        <f t="shared" si="12"/>
        <v>0</v>
      </c>
    </row>
    <row r="52" spans="1:20" s="38" customFormat="1" ht="12.75" hidden="1" customHeight="1" x14ac:dyDescent="0.25">
      <c r="A52" s="35"/>
      <c r="B52" s="36" t="s">
        <v>52</v>
      </c>
      <c r="C52" s="37">
        <v>0</v>
      </c>
      <c r="D52" s="37">
        <v>0</v>
      </c>
      <c r="E52" s="37">
        <f t="shared" si="11"/>
        <v>0</v>
      </c>
      <c r="F52" s="37">
        <v>0</v>
      </c>
      <c r="G52" s="37">
        <v>0</v>
      </c>
      <c r="H52" s="37">
        <f t="shared" si="12"/>
        <v>0</v>
      </c>
    </row>
    <row r="53" spans="1:20" s="38" customFormat="1" ht="12.75" hidden="1" customHeight="1" x14ac:dyDescent="0.25">
      <c r="A53" s="35"/>
      <c r="B53" s="36" t="s">
        <v>53</v>
      </c>
      <c r="C53" s="37">
        <v>0</v>
      </c>
      <c r="D53" s="37">
        <v>0</v>
      </c>
      <c r="E53" s="37">
        <f t="shared" si="11"/>
        <v>0</v>
      </c>
      <c r="F53" s="37">
        <v>0</v>
      </c>
      <c r="G53" s="37">
        <v>0</v>
      </c>
      <c r="H53" s="37">
        <f t="shared" si="12"/>
        <v>0</v>
      </c>
    </row>
    <row r="54" spans="1:20" s="31" customFormat="1" ht="3" hidden="1" customHeight="1" x14ac:dyDescent="0.25">
      <c r="A54" s="29"/>
      <c r="B54" s="29"/>
      <c r="C54" s="30"/>
      <c r="D54" s="30"/>
      <c r="E54" s="37">
        <f t="shared" si="11"/>
        <v>0</v>
      </c>
      <c r="F54" s="30"/>
      <c r="G54" s="30"/>
      <c r="H54" s="30"/>
    </row>
    <row r="55" spans="1:20" s="34" customFormat="1" ht="14.25" hidden="1" customHeight="1" x14ac:dyDescent="0.25">
      <c r="A55" s="32" t="s">
        <v>54</v>
      </c>
      <c r="B55" s="32"/>
      <c r="C55" s="33">
        <f>SUM(C56:C64)</f>
        <v>110953964</v>
      </c>
      <c r="D55" s="33">
        <f>SUM(D56:D64)</f>
        <v>0</v>
      </c>
      <c r="E55" s="33">
        <f>SUM(E56:E64)</f>
        <v>110953964</v>
      </c>
      <c r="F55" s="33">
        <f t="shared" ref="F55:H55" si="13">SUM(F56:F64)</f>
        <v>10836559</v>
      </c>
      <c r="G55" s="33">
        <f>SUM(G56:G64)</f>
        <v>19216</v>
      </c>
      <c r="H55" s="33">
        <f t="shared" si="13"/>
        <v>100117405</v>
      </c>
      <c r="N55" s="35"/>
      <c r="O55" s="35"/>
      <c r="P55" s="35"/>
      <c r="Q55" s="35"/>
      <c r="R55" s="35"/>
      <c r="S55" s="35"/>
      <c r="T55" s="35"/>
    </row>
    <row r="56" spans="1:20" s="38" customFormat="1" ht="12.75" hidden="1" customHeight="1" x14ac:dyDescent="0.25">
      <c r="A56" s="35"/>
      <c r="B56" s="36" t="s">
        <v>55</v>
      </c>
      <c r="C56" s="37">
        <v>3514393</v>
      </c>
      <c r="D56" s="37">
        <v>0</v>
      </c>
      <c r="E56" s="37">
        <f>C56+D56</f>
        <v>3514393</v>
      </c>
      <c r="F56" s="37">
        <v>0</v>
      </c>
      <c r="G56" s="37">
        <v>0</v>
      </c>
      <c r="H56" s="37">
        <f t="shared" ref="H56:H64" si="14">SUM(E56-F56)</f>
        <v>3514393</v>
      </c>
    </row>
    <row r="57" spans="1:20" s="38" customFormat="1" ht="12.75" hidden="1" customHeight="1" x14ac:dyDescent="0.25">
      <c r="A57" s="35"/>
      <c r="B57" s="36" t="s">
        <v>56</v>
      </c>
      <c r="C57" s="37">
        <v>181248</v>
      </c>
      <c r="D57" s="37">
        <v>0</v>
      </c>
      <c r="E57" s="37">
        <f t="shared" ref="E57:E58" si="15">C57+D57</f>
        <v>181248</v>
      </c>
      <c r="F57" s="37">
        <v>0</v>
      </c>
      <c r="G57" s="37">
        <v>0</v>
      </c>
      <c r="H57" s="37">
        <f t="shared" si="14"/>
        <v>181248</v>
      </c>
    </row>
    <row r="58" spans="1:20" s="38" customFormat="1" ht="12.75" hidden="1" customHeight="1" x14ac:dyDescent="0.25">
      <c r="A58" s="35"/>
      <c r="B58" s="36" t="s">
        <v>57</v>
      </c>
      <c r="C58" s="37">
        <v>106187176</v>
      </c>
      <c r="D58" s="37">
        <v>0</v>
      </c>
      <c r="E58" s="37">
        <f t="shared" si="15"/>
        <v>106187176</v>
      </c>
      <c r="F58" s="37">
        <v>10836559</v>
      </c>
      <c r="G58" s="37">
        <v>19216</v>
      </c>
      <c r="H58" s="37">
        <f t="shared" si="14"/>
        <v>95350617</v>
      </c>
    </row>
    <row r="59" spans="1:20" s="38" customFormat="1" ht="12.75" hidden="1" customHeight="1" x14ac:dyDescent="0.25">
      <c r="A59" s="35"/>
      <c r="B59" s="36" t="s">
        <v>58</v>
      </c>
      <c r="C59" s="37">
        <v>0</v>
      </c>
      <c r="D59" s="37">
        <v>0</v>
      </c>
      <c r="E59" s="37">
        <f t="shared" ref="E59:E63" si="16">SUM(C59+D59)</f>
        <v>0</v>
      </c>
      <c r="F59" s="37">
        <v>0</v>
      </c>
      <c r="G59" s="37">
        <v>0</v>
      </c>
      <c r="H59" s="37">
        <f t="shared" si="14"/>
        <v>0</v>
      </c>
    </row>
    <row r="60" spans="1:20" s="38" customFormat="1" ht="12.75" hidden="1" customHeight="1" x14ac:dyDescent="0.25">
      <c r="A60" s="35"/>
      <c r="B60" s="36" t="s">
        <v>59</v>
      </c>
      <c r="C60" s="37">
        <v>0</v>
      </c>
      <c r="D60" s="37">
        <v>0</v>
      </c>
      <c r="E60" s="37">
        <f t="shared" si="16"/>
        <v>0</v>
      </c>
      <c r="F60" s="37">
        <v>0</v>
      </c>
      <c r="G60" s="37">
        <v>0</v>
      </c>
      <c r="H60" s="37">
        <f t="shared" si="14"/>
        <v>0</v>
      </c>
    </row>
    <row r="61" spans="1:20" s="38" customFormat="1" ht="12.75" hidden="1" customHeight="1" x14ac:dyDescent="0.25">
      <c r="A61" s="35"/>
      <c r="B61" s="36" t="s">
        <v>60</v>
      </c>
      <c r="C61" s="37">
        <v>368544</v>
      </c>
      <c r="D61" s="37">
        <v>0</v>
      </c>
      <c r="E61" s="37">
        <f>C61+D61</f>
        <v>368544</v>
      </c>
      <c r="F61" s="37">
        <v>0</v>
      </c>
      <c r="G61" s="37">
        <v>0</v>
      </c>
      <c r="H61" s="37">
        <f t="shared" si="14"/>
        <v>368544</v>
      </c>
    </row>
    <row r="62" spans="1:20" s="38" customFormat="1" ht="12.75" hidden="1" customHeight="1" x14ac:dyDescent="0.25">
      <c r="A62" s="35"/>
      <c r="B62" s="36" t="s">
        <v>61</v>
      </c>
      <c r="C62" s="37">
        <v>0</v>
      </c>
      <c r="D62" s="37">
        <v>0</v>
      </c>
      <c r="E62" s="37">
        <f t="shared" si="16"/>
        <v>0</v>
      </c>
      <c r="F62" s="37">
        <v>0</v>
      </c>
      <c r="G62" s="37">
        <v>0</v>
      </c>
      <c r="H62" s="37">
        <f t="shared" si="14"/>
        <v>0</v>
      </c>
    </row>
    <row r="63" spans="1:20" s="38" customFormat="1" ht="12.75" hidden="1" customHeight="1" x14ac:dyDescent="0.25">
      <c r="A63" s="35"/>
      <c r="B63" s="36" t="s">
        <v>62</v>
      </c>
      <c r="C63" s="37">
        <v>0</v>
      </c>
      <c r="D63" s="37">
        <v>0</v>
      </c>
      <c r="E63" s="37">
        <f t="shared" si="16"/>
        <v>0</v>
      </c>
      <c r="F63" s="37">
        <v>0</v>
      </c>
      <c r="G63" s="37">
        <v>0</v>
      </c>
      <c r="H63" s="37">
        <f t="shared" si="14"/>
        <v>0</v>
      </c>
    </row>
    <row r="64" spans="1:20" s="38" customFormat="1" ht="12.75" hidden="1" customHeight="1" x14ac:dyDescent="0.25">
      <c r="A64" s="35"/>
      <c r="B64" s="36" t="s">
        <v>63</v>
      </c>
      <c r="C64" s="37">
        <v>702603</v>
      </c>
      <c r="D64" s="37">
        <v>0</v>
      </c>
      <c r="E64" s="37">
        <f>C64+D64</f>
        <v>702603</v>
      </c>
      <c r="F64" s="37">
        <v>0</v>
      </c>
      <c r="G64" s="37">
        <v>0</v>
      </c>
      <c r="H64" s="37">
        <f t="shared" si="14"/>
        <v>702603</v>
      </c>
    </row>
    <row r="65" spans="1:20" s="44" customFormat="1" ht="3.75" hidden="1" customHeight="1" x14ac:dyDescent="0.25">
      <c r="A65" s="43"/>
      <c r="B65" s="43"/>
      <c r="C65" s="43"/>
      <c r="D65" s="43">
        <f>SUM(D66:D68)</f>
        <v>0</v>
      </c>
      <c r="E65" s="43"/>
      <c r="F65" s="43">
        <v>0</v>
      </c>
      <c r="G65" s="43">
        <v>0</v>
      </c>
      <c r="H65" s="43"/>
      <c r="I65" s="43"/>
    </row>
    <row r="66" spans="1:20" s="34" customFormat="1" ht="14.25" hidden="1" customHeight="1" x14ac:dyDescent="0.25">
      <c r="A66" s="32" t="s">
        <v>64</v>
      </c>
      <c r="B66" s="32"/>
      <c r="C66" s="33">
        <f>SUM(C67:C69)</f>
        <v>0</v>
      </c>
      <c r="D66" s="33">
        <f>SUM(D67:D69)</f>
        <v>0</v>
      </c>
      <c r="E66" s="33">
        <f>SUM(C66+D65)</f>
        <v>0</v>
      </c>
      <c r="F66" s="33">
        <v>0</v>
      </c>
      <c r="G66" s="33">
        <v>0</v>
      </c>
      <c r="H66" s="33">
        <f t="shared" ref="H66:H69" si="17">SUM(E66-F66)</f>
        <v>0</v>
      </c>
      <c r="N66" s="35"/>
      <c r="O66" s="35"/>
      <c r="P66" s="35"/>
      <c r="Q66" s="35"/>
      <c r="R66" s="35"/>
      <c r="S66" s="35"/>
      <c r="T66" s="35"/>
    </row>
    <row r="67" spans="1:20" s="38" customFormat="1" ht="12.75" hidden="1" customHeight="1" x14ac:dyDescent="0.25">
      <c r="A67" s="35"/>
      <c r="B67" s="36" t="s">
        <v>65</v>
      </c>
      <c r="C67" s="37">
        <v>0</v>
      </c>
      <c r="D67" s="37">
        <v>0</v>
      </c>
      <c r="E67" s="37">
        <f t="shared" ref="E67:E69" si="18">SUM(C67+D67)</f>
        <v>0</v>
      </c>
      <c r="F67" s="37">
        <v>0</v>
      </c>
      <c r="G67" s="37">
        <v>0</v>
      </c>
      <c r="H67" s="37">
        <f t="shared" si="17"/>
        <v>0</v>
      </c>
    </row>
    <row r="68" spans="1:20" s="38" customFormat="1" ht="12.75" hidden="1" customHeight="1" x14ac:dyDescent="0.25">
      <c r="A68" s="35"/>
      <c r="B68" s="36" t="s">
        <v>66</v>
      </c>
      <c r="C68" s="37">
        <v>0</v>
      </c>
      <c r="D68" s="37">
        <v>0</v>
      </c>
      <c r="E68" s="37">
        <f t="shared" si="18"/>
        <v>0</v>
      </c>
      <c r="F68" s="37">
        <v>0</v>
      </c>
      <c r="G68" s="37">
        <v>0</v>
      </c>
      <c r="H68" s="37">
        <f t="shared" si="17"/>
        <v>0</v>
      </c>
    </row>
    <row r="69" spans="1:20" s="38" customFormat="1" ht="12.75" hidden="1" customHeight="1" x14ac:dyDescent="0.25">
      <c r="A69" s="35"/>
      <c r="B69" s="36" t="s">
        <v>67</v>
      </c>
      <c r="C69" s="37">
        <v>0</v>
      </c>
      <c r="D69" s="37">
        <v>0</v>
      </c>
      <c r="E69" s="37">
        <f t="shared" si="18"/>
        <v>0</v>
      </c>
      <c r="F69" s="37">
        <v>0</v>
      </c>
      <c r="G69" s="37">
        <v>0</v>
      </c>
      <c r="H69" s="37">
        <f t="shared" si="17"/>
        <v>0</v>
      </c>
    </row>
    <row r="70" spans="1:20" s="44" customFormat="1" ht="3.75" hidden="1" customHeight="1" x14ac:dyDescent="0.25">
      <c r="A70" s="45"/>
      <c r="B70" s="45"/>
      <c r="C70" s="45"/>
      <c r="D70" s="45"/>
      <c r="E70" s="45"/>
      <c r="F70" s="45"/>
      <c r="G70" s="45"/>
      <c r="H70" s="45"/>
      <c r="I70" s="43"/>
    </row>
    <row r="71" spans="1:20" s="34" customFormat="1" ht="14.25" customHeight="1" x14ac:dyDescent="0.25">
      <c r="A71" s="32" t="s">
        <v>68</v>
      </c>
      <c r="B71" s="32"/>
      <c r="C71" s="33">
        <f>SUM(C72:C78)</f>
        <v>359850000</v>
      </c>
      <c r="D71" s="33">
        <f t="shared" ref="D71:H71" si="19">SUM(D72:D78)</f>
        <v>5280000</v>
      </c>
      <c r="E71" s="33">
        <f t="shared" si="19"/>
        <v>365130000</v>
      </c>
      <c r="F71" s="33">
        <f t="shared" si="19"/>
        <v>187117000</v>
      </c>
      <c r="G71" s="33">
        <f t="shared" si="19"/>
        <v>187117000</v>
      </c>
      <c r="H71" s="33">
        <f t="shared" si="19"/>
        <v>178013000</v>
      </c>
      <c r="N71" s="35"/>
      <c r="O71" s="35"/>
      <c r="P71" s="35"/>
      <c r="Q71" s="35"/>
      <c r="R71" s="35"/>
      <c r="S71" s="35"/>
      <c r="T71" s="35"/>
    </row>
    <row r="72" spans="1:20" s="38" customFormat="1" ht="12.75" customHeight="1" x14ac:dyDescent="0.25">
      <c r="A72" s="35"/>
      <c r="B72" s="36" t="s">
        <v>69</v>
      </c>
      <c r="C72" s="37">
        <v>0</v>
      </c>
      <c r="D72" s="37">
        <v>0</v>
      </c>
      <c r="E72" s="37">
        <f t="shared" ref="E72:E78" si="20">SUM(C72+D72)</f>
        <v>0</v>
      </c>
      <c r="F72" s="37">
        <v>0</v>
      </c>
      <c r="G72" s="37">
        <v>0</v>
      </c>
      <c r="H72" s="37">
        <f t="shared" ref="H72:H75" si="21">SUM(E72-F72)</f>
        <v>0</v>
      </c>
    </row>
    <row r="73" spans="1:20" s="38" customFormat="1" ht="12.75" customHeight="1" x14ac:dyDescent="0.25">
      <c r="A73" s="35"/>
      <c r="B73" s="36" t="s">
        <v>70</v>
      </c>
      <c r="C73" s="37">
        <v>0</v>
      </c>
      <c r="D73" s="37">
        <v>0</v>
      </c>
      <c r="E73" s="37">
        <f t="shared" si="20"/>
        <v>0</v>
      </c>
      <c r="F73" s="37">
        <v>0</v>
      </c>
      <c r="G73" s="37">
        <v>0</v>
      </c>
      <c r="H73" s="37">
        <f t="shared" si="21"/>
        <v>0</v>
      </c>
    </row>
    <row r="74" spans="1:20" s="38" customFormat="1" ht="12.75" customHeight="1" x14ac:dyDescent="0.25">
      <c r="A74" s="35"/>
      <c r="B74" s="36" t="s">
        <v>71</v>
      </c>
      <c r="C74" s="37">
        <v>0</v>
      </c>
      <c r="D74" s="37">
        <v>0</v>
      </c>
      <c r="E74" s="37">
        <f t="shared" si="20"/>
        <v>0</v>
      </c>
      <c r="F74" s="37">
        <v>0</v>
      </c>
      <c r="G74" s="37">
        <v>0</v>
      </c>
      <c r="H74" s="37">
        <f t="shared" si="21"/>
        <v>0</v>
      </c>
    </row>
    <row r="75" spans="1:20" s="38" customFormat="1" ht="12.75" customHeight="1" x14ac:dyDescent="0.25">
      <c r="A75" s="35"/>
      <c r="B75" s="36" t="s">
        <v>72</v>
      </c>
      <c r="C75" s="37">
        <v>359350000</v>
      </c>
      <c r="D75" s="37">
        <v>5280000</v>
      </c>
      <c r="E75" s="37">
        <f t="shared" si="20"/>
        <v>364630000</v>
      </c>
      <c r="F75" s="37">
        <v>187117000</v>
      </c>
      <c r="G75" s="37">
        <v>187117000</v>
      </c>
      <c r="H75" s="37">
        <f t="shared" si="21"/>
        <v>177513000</v>
      </c>
    </row>
    <row r="76" spans="1:20" s="38" customFormat="1" ht="12.75" customHeight="1" x14ac:dyDescent="0.25">
      <c r="A76" s="35"/>
      <c r="B76" s="36" t="s">
        <v>73</v>
      </c>
      <c r="C76" s="37">
        <v>0</v>
      </c>
      <c r="D76" s="37">
        <v>0</v>
      </c>
      <c r="E76" s="37">
        <f t="shared" si="20"/>
        <v>0</v>
      </c>
      <c r="F76" s="37">
        <v>0</v>
      </c>
      <c r="G76" s="37">
        <v>0</v>
      </c>
      <c r="H76" s="37">
        <v>0</v>
      </c>
    </row>
    <row r="77" spans="1:20" s="38" customFormat="1" ht="12.75" customHeight="1" x14ac:dyDescent="0.25">
      <c r="A77" s="35"/>
      <c r="B77" s="36" t="s">
        <v>74</v>
      </c>
      <c r="C77" s="37">
        <v>0</v>
      </c>
      <c r="D77" s="37">
        <v>0</v>
      </c>
      <c r="E77" s="37">
        <f t="shared" si="20"/>
        <v>0</v>
      </c>
      <c r="F77" s="37">
        <v>0</v>
      </c>
      <c r="G77" s="37">
        <v>0</v>
      </c>
      <c r="H77" s="37">
        <v>0</v>
      </c>
    </row>
    <row r="78" spans="1:20" s="38" customFormat="1" ht="24" customHeight="1" x14ac:dyDescent="0.25">
      <c r="A78" s="35"/>
      <c r="B78" s="40" t="s">
        <v>75</v>
      </c>
      <c r="C78" s="37">
        <v>500000</v>
      </c>
      <c r="D78" s="37">
        <v>0</v>
      </c>
      <c r="E78" s="37">
        <f t="shared" si="20"/>
        <v>500000</v>
      </c>
      <c r="F78" s="37">
        <v>0</v>
      </c>
      <c r="G78" s="37">
        <v>0</v>
      </c>
      <c r="H78" s="37">
        <f t="shared" ref="H78:H83" si="22">SUM(E78-F78)</f>
        <v>500000</v>
      </c>
    </row>
    <row r="79" spans="1:20" s="44" customFormat="1" ht="3.7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</row>
    <row r="80" spans="1:20" s="34" customFormat="1" ht="14.25" customHeight="1" x14ac:dyDescent="0.25">
      <c r="A80" s="32" t="s">
        <v>76</v>
      </c>
      <c r="B80" s="32"/>
      <c r="C80" s="33">
        <f t="shared" ref="C80:G80" si="23">SUM(C81:C83)</f>
        <v>0</v>
      </c>
      <c r="D80" s="33">
        <v>0</v>
      </c>
      <c r="E80" s="33">
        <f t="shared" ref="E80:E84" si="24">SUM(C80+D79)</f>
        <v>0</v>
      </c>
      <c r="F80" s="33">
        <f t="shared" si="23"/>
        <v>0</v>
      </c>
      <c r="G80" s="33">
        <f t="shared" si="23"/>
        <v>0</v>
      </c>
      <c r="H80" s="33">
        <f t="shared" si="22"/>
        <v>0</v>
      </c>
      <c r="N80" s="35"/>
      <c r="O80" s="35"/>
      <c r="P80" s="35"/>
      <c r="Q80" s="35"/>
      <c r="R80" s="35"/>
      <c r="S80" s="35"/>
      <c r="T80" s="35"/>
    </row>
    <row r="81" spans="1:20" s="38" customFormat="1" ht="12.75" customHeight="1" x14ac:dyDescent="0.25">
      <c r="A81" s="35"/>
      <c r="B81" s="36" t="s">
        <v>77</v>
      </c>
      <c r="C81" s="37">
        <v>0</v>
      </c>
      <c r="D81" s="37">
        <v>0</v>
      </c>
      <c r="E81" s="37">
        <f>SUM(C81+D81)</f>
        <v>0</v>
      </c>
      <c r="F81" s="37">
        <v>0</v>
      </c>
      <c r="G81" s="37">
        <v>0</v>
      </c>
      <c r="H81" s="37">
        <f t="shared" si="22"/>
        <v>0</v>
      </c>
    </row>
    <row r="82" spans="1:20" s="38" customFormat="1" ht="12.75" customHeight="1" x14ac:dyDescent="0.25">
      <c r="A82" s="35"/>
      <c r="B82" s="36" t="s">
        <v>78</v>
      </c>
      <c r="C82" s="37">
        <v>0</v>
      </c>
      <c r="D82" s="37">
        <v>0</v>
      </c>
      <c r="E82" s="37">
        <f>SUM(C82+D82)</f>
        <v>0</v>
      </c>
      <c r="F82" s="37">
        <v>0</v>
      </c>
      <c r="G82" s="37">
        <v>0</v>
      </c>
      <c r="H82" s="37">
        <f t="shared" si="22"/>
        <v>0</v>
      </c>
    </row>
    <row r="83" spans="1:20" s="38" customFormat="1" ht="12.75" customHeight="1" x14ac:dyDescent="0.25">
      <c r="A83" s="35"/>
      <c r="B83" s="36" t="s">
        <v>79</v>
      </c>
      <c r="C83" s="37">
        <v>0</v>
      </c>
      <c r="D83" s="37">
        <v>0</v>
      </c>
      <c r="E83" s="37">
        <f>SUM(C83+D83)</f>
        <v>0</v>
      </c>
      <c r="F83" s="37">
        <v>0</v>
      </c>
      <c r="G83" s="37">
        <v>0</v>
      </c>
      <c r="H83" s="37">
        <f t="shared" si="22"/>
        <v>0</v>
      </c>
    </row>
    <row r="84" spans="1:20" s="44" customFormat="1" ht="3.75" customHeight="1" x14ac:dyDescent="0.25">
      <c r="A84" s="43"/>
      <c r="B84" s="43"/>
      <c r="C84" s="43"/>
      <c r="D84" s="43"/>
      <c r="E84" s="43">
        <f t="shared" si="24"/>
        <v>0</v>
      </c>
      <c r="F84" s="43"/>
      <c r="G84" s="43"/>
      <c r="H84" s="43"/>
      <c r="I84" s="43"/>
    </row>
    <row r="85" spans="1:20" s="34" customFormat="1" ht="14.25" customHeight="1" x14ac:dyDescent="0.25">
      <c r="A85" s="32" t="s">
        <v>80</v>
      </c>
      <c r="B85" s="32"/>
      <c r="C85" s="33">
        <f t="shared" ref="C85:H85" si="25">SUM(C86:C92)</f>
        <v>0</v>
      </c>
      <c r="D85" s="33">
        <f t="shared" si="25"/>
        <v>0</v>
      </c>
      <c r="E85" s="33">
        <f t="shared" si="25"/>
        <v>0</v>
      </c>
      <c r="F85" s="33">
        <f t="shared" si="25"/>
        <v>0</v>
      </c>
      <c r="G85" s="33">
        <f t="shared" si="25"/>
        <v>0</v>
      </c>
      <c r="H85" s="33">
        <f t="shared" si="25"/>
        <v>0</v>
      </c>
      <c r="N85" s="35"/>
      <c r="O85" s="35"/>
      <c r="P85" s="35"/>
      <c r="Q85" s="35"/>
      <c r="R85" s="35"/>
      <c r="S85" s="35"/>
      <c r="T85" s="35"/>
    </row>
    <row r="86" spans="1:20" s="34" customFormat="1" ht="14.25" customHeight="1" x14ac:dyDescent="0.25">
      <c r="A86" s="35"/>
      <c r="B86" s="36" t="s">
        <v>81</v>
      </c>
      <c r="C86" s="37">
        <v>0</v>
      </c>
      <c r="D86" s="37">
        <v>0</v>
      </c>
      <c r="E86" s="37">
        <f t="shared" ref="E86:E92" si="26">SUM(C86+D86)</f>
        <v>0</v>
      </c>
      <c r="F86" s="37">
        <v>0</v>
      </c>
      <c r="G86" s="37">
        <v>0</v>
      </c>
      <c r="H86" s="37">
        <f t="shared" ref="H86:H92" si="27">SUM(E86-F86)</f>
        <v>0</v>
      </c>
    </row>
    <row r="87" spans="1:20" s="34" customFormat="1" ht="14.25" customHeight="1" x14ac:dyDescent="0.25">
      <c r="A87" s="35"/>
      <c r="B87" s="36" t="s">
        <v>82</v>
      </c>
      <c r="C87" s="37">
        <v>0</v>
      </c>
      <c r="D87" s="37">
        <v>0</v>
      </c>
      <c r="E87" s="37">
        <f t="shared" si="26"/>
        <v>0</v>
      </c>
      <c r="F87" s="37">
        <v>0</v>
      </c>
      <c r="G87" s="37">
        <v>0</v>
      </c>
      <c r="H87" s="37">
        <f t="shared" si="27"/>
        <v>0</v>
      </c>
    </row>
    <row r="88" spans="1:20" s="34" customFormat="1" ht="14.25" customHeight="1" x14ac:dyDescent="0.25">
      <c r="A88" s="35"/>
      <c r="B88" s="36" t="s">
        <v>83</v>
      </c>
      <c r="C88" s="37">
        <v>0</v>
      </c>
      <c r="D88" s="37">
        <v>0</v>
      </c>
      <c r="E88" s="37">
        <f t="shared" si="26"/>
        <v>0</v>
      </c>
      <c r="F88" s="37">
        <v>0</v>
      </c>
      <c r="G88" s="37">
        <v>0</v>
      </c>
      <c r="H88" s="37">
        <f t="shared" si="27"/>
        <v>0</v>
      </c>
    </row>
    <row r="89" spans="1:20" s="34" customFormat="1" ht="14.25" customHeight="1" x14ac:dyDescent="0.25">
      <c r="A89" s="35"/>
      <c r="B89" s="36" t="s">
        <v>84</v>
      </c>
      <c r="C89" s="37">
        <v>0</v>
      </c>
      <c r="D89" s="37">
        <v>0</v>
      </c>
      <c r="E89" s="37">
        <f t="shared" si="26"/>
        <v>0</v>
      </c>
      <c r="F89" s="37">
        <v>0</v>
      </c>
      <c r="G89" s="37">
        <v>0</v>
      </c>
      <c r="H89" s="37">
        <f t="shared" si="27"/>
        <v>0</v>
      </c>
    </row>
    <row r="90" spans="1:20" s="34" customFormat="1" ht="14.25" customHeight="1" x14ac:dyDescent="0.25">
      <c r="A90" s="35"/>
      <c r="B90" s="36" t="s">
        <v>85</v>
      </c>
      <c r="C90" s="37">
        <v>0</v>
      </c>
      <c r="D90" s="37">
        <v>0</v>
      </c>
      <c r="E90" s="37">
        <f t="shared" si="26"/>
        <v>0</v>
      </c>
      <c r="F90" s="37">
        <v>0</v>
      </c>
      <c r="G90" s="37">
        <v>0</v>
      </c>
      <c r="H90" s="37">
        <f t="shared" si="27"/>
        <v>0</v>
      </c>
    </row>
    <row r="91" spans="1:20" s="34" customFormat="1" ht="14.25" customHeight="1" x14ac:dyDescent="0.25">
      <c r="A91" s="35"/>
      <c r="B91" s="36" t="s">
        <v>86</v>
      </c>
      <c r="C91" s="37">
        <v>0</v>
      </c>
      <c r="D91" s="37">
        <v>0</v>
      </c>
      <c r="E91" s="37">
        <f t="shared" si="26"/>
        <v>0</v>
      </c>
      <c r="F91" s="37">
        <v>0</v>
      </c>
      <c r="G91" s="37">
        <v>0</v>
      </c>
      <c r="H91" s="37">
        <f t="shared" si="27"/>
        <v>0</v>
      </c>
    </row>
    <row r="92" spans="1:20" s="38" customFormat="1" ht="14.25" customHeight="1" x14ac:dyDescent="0.25">
      <c r="A92" s="35"/>
      <c r="B92" s="36" t="s">
        <v>87</v>
      </c>
      <c r="C92" s="37">
        <v>0</v>
      </c>
      <c r="D92" s="37">
        <v>0</v>
      </c>
      <c r="E92" s="37">
        <f t="shared" si="26"/>
        <v>0</v>
      </c>
      <c r="F92" s="37">
        <v>0</v>
      </c>
      <c r="G92" s="37">
        <v>0</v>
      </c>
      <c r="H92" s="37">
        <f t="shared" si="27"/>
        <v>0</v>
      </c>
    </row>
    <row r="93" spans="1:20" s="43" customFormat="1" ht="2.25" customHeight="1" x14ac:dyDescent="0.2">
      <c r="A93" s="45"/>
      <c r="B93" s="45"/>
      <c r="C93" s="45"/>
      <c r="D93" s="45"/>
      <c r="E93" s="45"/>
      <c r="F93" s="45"/>
      <c r="G93" s="45"/>
      <c r="H93" s="45"/>
    </row>
    <row r="94" spans="1:20" s="48" customFormat="1" ht="13.5" customHeight="1" x14ac:dyDescent="0.2">
      <c r="A94" s="46" t="s">
        <v>88</v>
      </c>
      <c r="B94" s="46"/>
      <c r="C94" s="47"/>
      <c r="D94" s="47"/>
      <c r="E94" s="47"/>
      <c r="F94" s="47"/>
      <c r="G94" s="47"/>
      <c r="H94" s="47"/>
    </row>
    <row r="95" spans="1:20" s="49" customFormat="1" ht="12" x14ac:dyDescent="0.2">
      <c r="I95" s="50"/>
      <c r="J95" s="50"/>
      <c r="K95" s="50"/>
      <c r="L95" s="50"/>
      <c r="M95" s="50"/>
      <c r="N95" s="50"/>
      <c r="O95" s="50"/>
    </row>
    <row r="107" spans="1:8" x14ac:dyDescent="0.25">
      <c r="A107" s="51"/>
      <c r="B107" s="51"/>
      <c r="C107" s="52"/>
      <c r="D107" s="51"/>
      <c r="E107" s="52"/>
      <c r="F107" s="52"/>
      <c r="G107" s="52"/>
      <c r="H107" s="52"/>
    </row>
    <row r="108" spans="1:8" x14ac:dyDescent="0.25">
      <c r="A108" s="51"/>
      <c r="B108" s="53"/>
      <c r="C108" s="54"/>
      <c r="D108" s="54"/>
      <c r="E108" s="54"/>
      <c r="F108" s="54"/>
      <c r="G108" s="54"/>
      <c r="H108" s="51"/>
    </row>
  </sheetData>
  <mergeCells count="19">
    <mergeCell ref="A66:B66"/>
    <mergeCell ref="A71:B71"/>
    <mergeCell ref="A80:B80"/>
    <mergeCell ref="A85:B85"/>
    <mergeCell ref="A94:H94"/>
    <mergeCell ref="A11:B11"/>
    <mergeCell ref="A13:B13"/>
    <mergeCell ref="A22:B22"/>
    <mergeCell ref="A33:B33"/>
    <mergeCell ref="A44:B44"/>
    <mergeCell ref="A55:B5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2022-10-31T17:51:11Z</dcterms:created>
  <dcterms:modified xsi:type="dcterms:W3CDTF">2022-10-31T17:51:12Z</dcterms:modified>
</cp:coreProperties>
</file>