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D7C6EBD5-CAED-448B-AD29-B1AE8CA229BA}" xr6:coauthVersionLast="40" xr6:coauthVersionMax="40" xr10:uidLastSave="{00000000-0000-0000-0000-000000000000}"/>
  <bookViews>
    <workbookView xWindow="0" yWindow="0" windowWidth="25200" windowHeight="11775" xr2:uid="{4A2E5D5F-00E6-4EEA-BB7F-F3374ECFAA51}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0" i="1"/>
  <c r="D68" i="1"/>
  <c r="D66" i="1" s="1"/>
  <c r="E66" i="1"/>
  <c r="E65" i="1"/>
  <c r="D65" i="1"/>
  <c r="D63" i="1"/>
  <c r="D58" i="1" s="1"/>
  <c r="D72" i="1" s="1"/>
  <c r="D61" i="1"/>
  <c r="E60" i="1"/>
  <c r="D60" i="1"/>
  <c r="E58" i="1"/>
  <c r="E72" i="1" s="1"/>
  <c r="D52" i="1"/>
  <c r="D51" i="1"/>
  <c r="D50" i="1"/>
  <c r="E49" i="1"/>
  <c r="D49" i="1"/>
  <c r="D47" i="1"/>
  <c r="D46" i="1"/>
  <c r="D45" i="1"/>
  <c r="D44" i="1" s="1"/>
  <c r="D54" i="1" s="1"/>
  <c r="E44" i="1"/>
  <c r="E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D40" i="1" s="1"/>
  <c r="E10" i="1"/>
  <c r="E40" i="1" s="1"/>
  <c r="A4" i="1"/>
  <c r="D74" i="1" l="1"/>
  <c r="E74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<sst xmlns="http://schemas.openxmlformats.org/spreadsheetml/2006/main" count="63" uniqueCount="55">
  <si>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</si>
  <si>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</si>
  <si>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</si>
  <si>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</si>
  <si>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</si>
  <si>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SEP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</si>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</sst>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2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vertical="top"/>
    </xf>
    <xf numFmtId="164" fontId="16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8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3" fillId="0" borderId="0" xfId="3" applyFill="1"/>
    <xf numFmtId="4" fontId="1" fillId="0" borderId="0" xfId="1" applyNumberFormat="1" applyFill="1" applyBorder="1" applyAlignment="1" applyProtection="1"/>
    <xf numFmtId="0" fontId="3" fillId="0" borderId="0" xfId="3"/>
  </cellXfs>
  <cellStyles count="4">
    <cellStyle name="Normal" xfId="0" builtinId="0"/>
    <cellStyle name="Normal 17" xfId="3" xr:uid="{BA9507ED-7814-474F-97BB-D3BD38B19C3E}"/>
    <cellStyle name="Normal 2 2" xfId="2" xr:uid="{8077AE14-83D3-439C-9785-F3D4C5678D17}"/>
    <cellStyle name="Normal 3 2 2 2 3" xfId="1" xr:uid="{F6AE51ED-07B9-4D33-B3A7-DDA5386C5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831857135</v>
          </cell>
          <cell r="O12">
            <v>550181748</v>
          </cell>
        </row>
        <row r="20">
          <cell r="F20">
            <v>572131</v>
          </cell>
          <cell r="G20">
            <v>2493431319</v>
          </cell>
        </row>
        <row r="21">
          <cell r="N21">
            <v>0</v>
          </cell>
          <cell r="O21">
            <v>0</v>
          </cell>
        </row>
        <row r="25">
          <cell r="N25">
            <v>68320371</v>
          </cell>
        </row>
        <row r="26">
          <cell r="N26">
            <v>0</v>
          </cell>
        </row>
        <row r="28">
          <cell r="F28">
            <v>0</v>
          </cell>
          <cell r="G28">
            <v>242234168</v>
          </cell>
          <cell r="N28">
            <v>6305042</v>
          </cell>
          <cell r="O28">
            <v>222596</v>
          </cell>
        </row>
        <row r="34">
          <cell r="F34">
            <v>0</v>
          </cell>
          <cell r="G34">
            <v>0</v>
          </cell>
        </row>
        <row r="36">
          <cell r="N36">
            <v>565539</v>
          </cell>
          <cell r="O36">
            <v>0</v>
          </cell>
        </row>
        <row r="38">
          <cell r="F38">
            <v>0</v>
          </cell>
          <cell r="G38">
            <v>10759636</v>
          </cell>
        </row>
        <row r="40">
          <cell r="F40">
            <v>0</v>
          </cell>
          <cell r="G40">
            <v>0</v>
          </cell>
          <cell r="N40">
            <v>4559902</v>
          </cell>
          <cell r="O40">
            <v>27712763</v>
          </cell>
        </row>
        <row r="42">
          <cell r="F42">
            <v>0</v>
          </cell>
          <cell r="G42">
            <v>0</v>
          </cell>
        </row>
        <row r="49">
          <cell r="F49">
            <v>0</v>
          </cell>
          <cell r="G49">
            <v>225301581</v>
          </cell>
        </row>
        <row r="50">
          <cell r="N50">
            <v>0</v>
          </cell>
          <cell r="O50">
            <v>8748815</v>
          </cell>
        </row>
        <row r="54">
          <cell r="F54">
            <v>30244938</v>
          </cell>
          <cell r="G54">
            <v>5045409</v>
          </cell>
          <cell r="N54">
            <v>0</v>
          </cell>
          <cell r="O54">
            <v>0</v>
          </cell>
        </row>
        <row r="58">
          <cell r="O58">
            <v>242013061</v>
          </cell>
        </row>
        <row r="59">
          <cell r="O59">
            <v>0</v>
          </cell>
        </row>
        <row r="60">
          <cell r="F60">
            <v>460287080</v>
          </cell>
          <cell r="G60">
            <v>1010721723</v>
          </cell>
        </row>
        <row r="61">
          <cell r="N61">
            <v>0</v>
          </cell>
          <cell r="O61">
            <v>293244537</v>
          </cell>
        </row>
        <row r="64">
          <cell r="N64">
            <v>3466</v>
          </cell>
          <cell r="O64">
            <v>692814</v>
          </cell>
        </row>
        <row r="67">
          <cell r="F67">
            <v>261716434</v>
          </cell>
          <cell r="G67">
            <v>288887000</v>
          </cell>
        </row>
        <row r="71">
          <cell r="N71">
            <v>0</v>
          </cell>
          <cell r="O71">
            <v>1438717</v>
          </cell>
        </row>
        <row r="76">
          <cell r="F76">
            <v>0</v>
          </cell>
          <cell r="G76">
            <v>1553021</v>
          </cell>
        </row>
        <row r="82">
          <cell r="F82">
            <v>51355707</v>
          </cell>
          <cell r="G82">
            <v>848</v>
          </cell>
        </row>
        <row r="86">
          <cell r="N86">
            <v>0</v>
          </cell>
          <cell r="O86">
            <v>0</v>
          </cell>
        </row>
        <row r="88">
          <cell r="F88">
            <v>0</v>
          </cell>
          <cell r="G88">
            <v>693775936</v>
          </cell>
        </row>
        <row r="89">
          <cell r="N89">
            <v>31393075</v>
          </cell>
          <cell r="O89">
            <v>0</v>
          </cell>
        </row>
        <row r="92">
          <cell r="N92">
            <v>7493440974</v>
          </cell>
          <cell r="O92">
            <v>0</v>
          </cell>
        </row>
        <row r="95">
          <cell r="F95">
            <v>0</v>
          </cell>
          <cell r="G95">
            <v>16483864</v>
          </cell>
        </row>
        <row r="98">
          <cell r="N98">
            <v>0</v>
          </cell>
          <cell r="O98">
            <v>30886376074</v>
          </cell>
        </row>
        <row r="101">
          <cell r="N101">
            <v>891767421</v>
          </cell>
          <cell r="O101">
            <v>0</v>
          </cell>
        </row>
        <row r="104">
          <cell r="N104">
            <v>60067313</v>
          </cell>
          <cell r="O104">
            <v>2157</v>
          </cell>
        </row>
        <row r="109">
          <cell r="N109">
            <v>0</v>
          </cell>
          <cell r="O109">
            <v>0</v>
          </cell>
        </row>
        <row r="113">
          <cell r="N113">
            <v>0</v>
          </cell>
          <cell r="O113">
            <v>0</v>
          </cell>
        </row>
        <row r="117">
          <cell r="N117">
            <v>0</v>
          </cell>
          <cell r="O117">
            <v>0</v>
          </cell>
        </row>
      </sheetData>
      <sheetData sheetId="2"/>
      <sheetData sheetId="3"/>
      <sheetData sheetId="4"/>
      <sheetData sheetId="5"/>
      <sheetData sheetId="6">
        <row r="14">
          <cell r="B14">
            <v>14781428995</v>
          </cell>
          <cell r="C14">
            <v>8071189992</v>
          </cell>
        </row>
      </sheetData>
      <sheetData sheetId="7">
        <row r="11">
          <cell r="D11">
            <v>1694147880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1466199904</v>
          </cell>
        </row>
        <row r="15">
          <cell r="D15">
            <v>517044461</v>
          </cell>
        </row>
        <row r="16">
          <cell r="D16">
            <v>1139739469</v>
          </cell>
        </row>
        <row r="17">
          <cell r="D17">
            <v>227200440</v>
          </cell>
        </row>
        <row r="20">
          <cell r="D20">
            <v>76348982848</v>
          </cell>
        </row>
        <row r="22">
          <cell r="D22">
            <v>6473360715</v>
          </cell>
        </row>
        <row r="24">
          <cell r="D24">
            <v>9415083</v>
          </cell>
        </row>
        <row r="37">
          <cell r="D37">
            <v>25106545124</v>
          </cell>
        </row>
        <row r="38">
          <cell r="D38">
            <v>694822377</v>
          </cell>
        </row>
        <row r="39">
          <cell r="D39">
            <v>2298347734</v>
          </cell>
        </row>
        <row r="41">
          <cell r="D41">
            <v>1270583</v>
          </cell>
        </row>
        <row r="42">
          <cell r="D42">
            <v>100410396</v>
          </cell>
        </row>
        <row r="43">
          <cell r="D43">
            <v>265490584</v>
          </cell>
        </row>
        <row r="44">
          <cell r="D44">
            <v>558838195</v>
          </cell>
        </row>
        <row r="45">
          <cell r="D45">
            <v>1226308806</v>
          </cell>
        </row>
        <row r="46">
          <cell r="D46">
            <v>42167532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6963844827</v>
          </cell>
        </row>
        <row r="52">
          <cell r="D52">
            <v>14903609569</v>
          </cell>
        </row>
        <row r="53">
          <cell r="D53">
            <v>0</v>
          </cell>
        </row>
        <row r="54">
          <cell r="D54">
            <v>836292906</v>
          </cell>
        </row>
        <row r="60">
          <cell r="D60">
            <v>1361531905</v>
          </cell>
        </row>
      </sheetData>
      <sheetData sheetId="8"/>
      <sheetData sheetId="9">
        <row r="4">
          <cell r="A4" t="str">
            <v>DEL 1 DE ENERO AL 30 DE SEPTIEMBRE DE 2022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65A0-99B1-4101-A5A2-01789CEBC322}">
  <sheetPr>
    <tabColor theme="0" tint="-0.14999847407452621"/>
    <pageSetUpPr fitToPage="1"/>
  </sheetPr>
  <dimension ref="A1:G90"/>
  <sheetViews>
    <sheetView showGridLines="0" tabSelected="1" workbookViewId="0">
      <selection sqref="A1:E78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7109375" style="3" customWidth="1"/>
    <col min="4" max="5" width="21" style="3" customWidth="1"/>
    <col min="6" max="7" width="11.42578125" style="61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30 DE SEPTIEMBRE DE 2022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87876090800</v>
      </c>
      <c r="E10" s="19">
        <f>SUM(E11:E20)</f>
        <v>103934228829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1694147880</v>
      </c>
      <c r="E11" s="21">
        <v>1840060347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1466199904</v>
      </c>
      <c r="E14" s="21">
        <v>1561977154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517044461</v>
      </c>
      <c r="E15" s="21">
        <v>359659862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1139739469</v>
      </c>
      <c r="E16" s="21">
        <v>1302751867</v>
      </c>
    </row>
    <row r="17" spans="1:7" s="2" customFormat="1" ht="12.75" x14ac:dyDescent="0.2">
      <c r="A17" s="20"/>
      <c r="B17" s="20"/>
      <c r="C17" s="20" t="s">
        <v>15</v>
      </c>
      <c r="D17" s="21">
        <f>SUM('[1]2EA'!D17)</f>
        <v>227200440</v>
      </c>
      <c r="E17" s="21">
        <v>243753796</v>
      </c>
    </row>
    <row r="18" spans="1:7" s="2" customFormat="1" ht="12.75" customHeight="1" x14ac:dyDescent="0.2">
      <c r="A18" s="22"/>
      <c r="B18" s="22"/>
      <c r="C18" s="23" t="s">
        <v>16</v>
      </c>
      <c r="D18" s="21">
        <f>SUM('[1]2EA'!D20)</f>
        <v>76348982848</v>
      </c>
      <c r="E18" s="24">
        <v>89850662232</v>
      </c>
    </row>
    <row r="19" spans="1:7" s="2" customFormat="1" ht="12.75" x14ac:dyDescent="0.2">
      <c r="A19" s="22"/>
      <c r="B19" s="22"/>
      <c r="C19" s="25" t="s">
        <v>17</v>
      </c>
      <c r="D19" s="21">
        <f>SUM('[1]2EA'!D22)</f>
        <v>6473360715</v>
      </c>
      <c r="E19" s="24">
        <v>8767472515</v>
      </c>
    </row>
    <row r="20" spans="1:7" s="27" customFormat="1" ht="12.75" x14ac:dyDescent="0.2">
      <c r="A20" s="22"/>
      <c r="B20" s="22"/>
      <c r="C20" s="25" t="s">
        <v>18</v>
      </c>
      <c r="D20" s="26">
        <f>SUM('[1]2EA'!D24)</f>
        <v>9415083</v>
      </c>
      <c r="E20" s="26">
        <v>7891056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19</v>
      </c>
      <c r="C22" s="18"/>
      <c r="D22" s="19">
        <f>SUM(D23:D38)</f>
        <v>53523187632</v>
      </c>
      <c r="E22" s="19">
        <f>SUM(E23:E38)</f>
        <v>72246581631</v>
      </c>
    </row>
    <row r="23" spans="1:7" s="10" customFormat="1" ht="12.75" x14ac:dyDescent="0.25">
      <c r="A23" s="22"/>
      <c r="B23" s="22"/>
      <c r="C23" s="25" t="s">
        <v>20</v>
      </c>
      <c r="D23" s="24">
        <f>SUM('[1]2EA'!D37)</f>
        <v>25106545124</v>
      </c>
      <c r="E23" s="24">
        <v>37831672702</v>
      </c>
    </row>
    <row r="24" spans="1:7" s="10" customFormat="1" ht="12.75" x14ac:dyDescent="0.25">
      <c r="A24" s="22"/>
      <c r="B24" s="22"/>
      <c r="C24" s="25" t="s">
        <v>21</v>
      </c>
      <c r="D24" s="24">
        <f>SUM('[1]2EA'!D38)</f>
        <v>694822377</v>
      </c>
      <c r="E24" s="24">
        <v>1332043130</v>
      </c>
    </row>
    <row r="25" spans="1:7" s="10" customFormat="1" ht="12.75" x14ac:dyDescent="0.25">
      <c r="A25" s="22"/>
      <c r="B25" s="22"/>
      <c r="C25" s="25" t="s">
        <v>22</v>
      </c>
      <c r="D25" s="24">
        <f>SUM('[1]2EA'!D39)</f>
        <v>2298347734</v>
      </c>
      <c r="E25" s="24">
        <v>3636870112</v>
      </c>
    </row>
    <row r="26" spans="1:7" s="2" customFormat="1" ht="12.75" x14ac:dyDescent="0.2">
      <c r="A26" s="29"/>
      <c r="B26" s="29"/>
      <c r="C26" s="25" t="s">
        <v>23</v>
      </c>
      <c r="D26" s="26">
        <f>SUM('[1]2EA'!D41)</f>
        <v>1270583</v>
      </c>
      <c r="E26" s="26">
        <v>124289784</v>
      </c>
    </row>
    <row r="27" spans="1:7" s="2" customFormat="1" ht="12.75" x14ac:dyDescent="0.2">
      <c r="A27" s="29"/>
      <c r="B27" s="29"/>
      <c r="C27" s="25" t="s">
        <v>24</v>
      </c>
      <c r="D27" s="26">
        <f>SUM('[1]2EA'!D42)</f>
        <v>100410396</v>
      </c>
      <c r="E27" s="26">
        <v>118116684</v>
      </c>
    </row>
    <row r="28" spans="1:7" s="2" customFormat="1" ht="12.75" x14ac:dyDescent="0.2">
      <c r="A28" s="29"/>
      <c r="B28" s="29"/>
      <c r="C28" s="25" t="s">
        <v>25</v>
      </c>
      <c r="D28" s="26">
        <f>SUM('[1]2EA'!D43)</f>
        <v>265490584</v>
      </c>
      <c r="E28" s="26">
        <v>367208645</v>
      </c>
    </row>
    <row r="29" spans="1:7" s="2" customFormat="1" ht="12.75" x14ac:dyDescent="0.2">
      <c r="A29" s="29"/>
      <c r="B29" s="29"/>
      <c r="C29" s="25" t="s">
        <v>26</v>
      </c>
      <c r="D29" s="26">
        <f>SUM('[1]2EA'!D44)</f>
        <v>558838195</v>
      </c>
      <c r="E29" s="26">
        <v>930742836</v>
      </c>
    </row>
    <row r="30" spans="1:7" s="2" customFormat="1" ht="12.75" x14ac:dyDescent="0.2">
      <c r="A30" s="29"/>
      <c r="B30" s="29"/>
      <c r="C30" s="25" t="s">
        <v>27</v>
      </c>
      <c r="D30" s="26">
        <f>SUM('[1]2EA'!D45)</f>
        <v>1226308806</v>
      </c>
      <c r="E30" s="26">
        <v>2001410545</v>
      </c>
      <c r="G30" s="30"/>
    </row>
    <row r="31" spans="1:7" s="2" customFormat="1" ht="12.75" x14ac:dyDescent="0.2">
      <c r="A31" s="29"/>
      <c r="B31" s="29"/>
      <c r="C31" s="31" t="s">
        <v>28</v>
      </c>
      <c r="D31" s="26">
        <f>SUM('[1]2EA'!D46)</f>
        <v>42167532</v>
      </c>
      <c r="E31" s="26">
        <v>44344334</v>
      </c>
      <c r="G31" s="30"/>
    </row>
    <row r="32" spans="1:7" s="2" customFormat="1" ht="12.75" customHeight="1" x14ac:dyDescent="0.2">
      <c r="A32" s="29"/>
      <c r="B32" s="29"/>
      <c r="C32" s="31" t="s">
        <v>29</v>
      </c>
      <c r="D32" s="26">
        <f>SUM('[1]2EA'!D47)</f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30</v>
      </c>
      <c r="D33" s="26">
        <f>SUM('[1]2EA'!D48)</f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31</v>
      </c>
      <c r="D34" s="26">
        <f>SUM('[1]2EA'!D49)</f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32</v>
      </c>
      <c r="D35" s="26">
        <f>SUM('[1]2EA'!D51)</f>
        <v>6963844827</v>
      </c>
      <c r="E35" s="26">
        <v>7493151570</v>
      </c>
    </row>
    <row r="36" spans="1:7" s="2" customFormat="1" ht="12.75" x14ac:dyDescent="0.2">
      <c r="A36" s="29"/>
      <c r="B36" s="29"/>
      <c r="C36" s="25" t="s">
        <v>33</v>
      </c>
      <c r="D36" s="26">
        <f>SUM('[1]2EA'!D52)</f>
        <v>14903609569</v>
      </c>
      <c r="E36" s="26">
        <v>16166205229</v>
      </c>
    </row>
    <row r="37" spans="1:7" s="2" customFormat="1" ht="12.75" customHeight="1" x14ac:dyDescent="0.2">
      <c r="A37" s="29"/>
      <c r="B37" s="29"/>
      <c r="C37" s="25" t="s">
        <v>34</v>
      </c>
      <c r="D37" s="26">
        <f>SUM('[1]2EA'!D53)</f>
        <v>0</v>
      </c>
      <c r="E37" s="26">
        <v>0</v>
      </c>
    </row>
    <row r="38" spans="1:7" s="2" customFormat="1" ht="12.75" x14ac:dyDescent="0.2">
      <c r="A38" s="32"/>
      <c r="B38" s="32"/>
      <c r="C38" s="33" t="s">
        <v>35</v>
      </c>
      <c r="D38" s="26">
        <f>SUM('[1]2EA'!D60)</f>
        <v>1361531905</v>
      </c>
      <c r="E38" s="26">
        <v>2200526060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4">
        <f>SUM(D10-D22)</f>
        <v>34352903168</v>
      </c>
      <c r="E40" s="34">
        <f>SUM(E10-E22)</f>
        <v>31687647198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2" customFormat="1" x14ac:dyDescent="0.2">
      <c r="A43" s="37"/>
      <c r="B43" s="28"/>
      <c r="C43" s="28"/>
      <c r="D43" s="38"/>
      <c r="E43" s="38"/>
    </row>
    <row r="44" spans="1:7" s="2" customFormat="1" ht="12.75" x14ac:dyDescent="0.2">
      <c r="A44" s="18"/>
      <c r="B44" s="18" t="s">
        <v>8</v>
      </c>
      <c r="C44" s="18"/>
      <c r="D44" s="19">
        <f>SUM(D45:D47)</f>
        <v>9280845073</v>
      </c>
      <c r="E44" s="19">
        <f>SUM(E45:E47)</f>
        <v>4822355384</v>
      </c>
    </row>
    <row r="45" spans="1:7" s="2" customFormat="1" ht="12.75" x14ac:dyDescent="0.2">
      <c r="A45" s="39"/>
      <c r="B45" s="39"/>
      <c r="C45" s="39" t="s">
        <v>38</v>
      </c>
      <c r="D45" s="26">
        <f>SUM('[1]MATRIZ FLUJO EFECTIVO'!F60)</f>
        <v>460287080</v>
      </c>
      <c r="E45" s="21">
        <v>270018399</v>
      </c>
      <c r="F45" s="40"/>
      <c r="G45" s="40"/>
    </row>
    <row r="46" spans="1:7" s="2" customFormat="1" ht="12.75" x14ac:dyDescent="0.2">
      <c r="A46" s="39"/>
      <c r="B46" s="39"/>
      <c r="C46" s="39" t="s">
        <v>39</v>
      </c>
      <c r="D46" s="26">
        <f>SUM('[1]MATRIZ FLUJO EFECTIVO'!F67)</f>
        <v>261716434</v>
      </c>
      <c r="E46" s="26">
        <v>341555835</v>
      </c>
      <c r="F46" s="41"/>
      <c r="G46" s="41"/>
    </row>
    <row r="47" spans="1:7" s="2" customFormat="1" ht="12.75" x14ac:dyDescent="0.2">
      <c r="A47" s="39"/>
      <c r="B47" s="39"/>
      <c r="C47" s="39" t="s">
        <v>40</v>
      </c>
      <c r="D47" s="26">
        <f>SUM('[1]MATRIZ FLUJO EFECTIVO'!F20+'[1]MATRIZ FLUJO EFECTIVO'!F28+'[1]MATRIZ FLUJO EFECTIVO'!F34+'[1]MATRIZ FLUJO EFECTIVO'!F38+'[1]MATRIZ FLUJO EFECTIVO'!F40+'[1]MATRIZ FLUJO EFECTIVO'!F42+'[1]MATRIZ FLUJO EFECTIVO'!F49+'[1]MATRIZ FLUJO EFECTIVO'!F54+'[1]MATRIZ FLUJO EFECTIVO'!F76+'[1]MATRIZ FLUJO EFECTIVO'!F82+'[1]MATRIZ FLUJO EFECTIVO'!F88+'[1]MATRIZ FLUJO EFECTIVO'!F95+'[1]MATRIZ FLUJO EFECTIVO'!N86+'[1]MATRIZ FLUJO EFECTIVO'!N89+'[1]MATRIZ FLUJO EFECTIVO'!N92+'[1]MATRIZ FLUJO EFECTIVO'!N98+'[1]MATRIZ FLUJO EFECTIVO'!N101+'[1]MATRIZ FLUJO EFECTIVO'!N104+'[1]MATRIZ FLUJO EFECTIVO'!N109+'[1]MATRIZ FLUJO EFECTIVO'!N113+'[1]MATRIZ FLUJO EFECTIVO'!N117)</f>
        <v>8558841559</v>
      </c>
      <c r="E47" s="26">
        <v>4210781150</v>
      </c>
      <c r="F47" s="40"/>
      <c r="G47" s="40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35874572736</v>
      </c>
      <c r="E49" s="19">
        <f>SUM(E50:E52)</f>
        <v>35654274852</v>
      </c>
    </row>
    <row r="50" spans="1:7" s="2" customFormat="1" ht="12.75" x14ac:dyDescent="0.2">
      <c r="A50" s="39"/>
      <c r="B50" s="39"/>
      <c r="C50" s="39" t="s">
        <v>38</v>
      </c>
      <c r="D50" s="26">
        <f>SUM('[1]MATRIZ FLUJO EFECTIVO'!G60)</f>
        <v>1010721723</v>
      </c>
      <c r="E50" s="26">
        <v>1057700766</v>
      </c>
    </row>
    <row r="51" spans="1:7" s="2" customFormat="1" ht="12.75" x14ac:dyDescent="0.2">
      <c r="A51" s="39"/>
      <c r="B51" s="39"/>
      <c r="C51" s="39" t="s">
        <v>39</v>
      </c>
      <c r="D51" s="26">
        <f>SUM('[1]MATRIZ FLUJO EFECTIVO'!G67)</f>
        <v>288887000</v>
      </c>
      <c r="E51" s="26">
        <v>52392391</v>
      </c>
    </row>
    <row r="52" spans="1:7" s="2" customFormat="1" ht="12.75" x14ac:dyDescent="0.2">
      <c r="A52" s="39"/>
      <c r="B52" s="39"/>
      <c r="C52" s="39" t="s">
        <v>41</v>
      </c>
      <c r="D52" s="26">
        <f>SUM('[1]MATRIZ FLUJO EFECTIVO'!G20+'[1]MATRIZ FLUJO EFECTIVO'!G28+'[1]MATRIZ FLUJO EFECTIVO'!G34+'[1]MATRIZ FLUJO EFECTIVO'!G38+'[1]MATRIZ FLUJO EFECTIVO'!G40+'[1]MATRIZ FLUJO EFECTIVO'!G42+'[1]MATRIZ FLUJO EFECTIVO'!G49+'[1]MATRIZ FLUJO EFECTIVO'!G54+'[1]MATRIZ FLUJO EFECTIVO'!G76+'[1]MATRIZ FLUJO EFECTIVO'!G82+'[1]MATRIZ FLUJO EFECTIVO'!G88+'[1]MATRIZ FLUJO EFECTIVO'!G95+'[1]MATRIZ FLUJO EFECTIVO'!O86+'[1]MATRIZ FLUJO EFECTIVO'!O89+'[1]MATRIZ FLUJO EFECTIVO'!O92+'[1]MATRIZ FLUJO EFECTIVO'!O98+'[1]MATRIZ FLUJO EFECTIVO'!O101+'[1]MATRIZ FLUJO EFECTIVO'!O104+'[1]MATRIZ FLUJO EFECTIVO'!O109+'[1]MATRIZ FLUJO EFECTIVO'!O113+'[1]MATRIZ FLUJO EFECTIVO'!O117)</f>
        <v>34574964013</v>
      </c>
      <c r="E52" s="26">
        <v>34544181695</v>
      </c>
    </row>
    <row r="53" spans="1:7" s="3" customFormat="1" ht="5.0999999999999996" customHeight="1" x14ac:dyDescent="0.25">
      <c r="A53" s="42"/>
      <c r="B53" s="42"/>
      <c r="C53" s="42"/>
      <c r="D53" s="43"/>
      <c r="E53" s="43"/>
      <c r="F53" s="2"/>
    </row>
    <row r="54" spans="1:7" s="3" customFormat="1" x14ac:dyDescent="0.25">
      <c r="A54" s="14" t="s">
        <v>42</v>
      </c>
      <c r="B54" s="15"/>
      <c r="C54" s="15"/>
      <c r="D54" s="34">
        <f>SUM(D44-D49)</f>
        <v>-26593727663</v>
      </c>
      <c r="E54" s="34">
        <f>SUM(E44-E49)</f>
        <v>-30831919468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2" customFormat="1" x14ac:dyDescent="0.2">
      <c r="A57" s="37"/>
      <c r="B57" s="28"/>
      <c r="C57" s="28"/>
      <c r="D57" s="21"/>
      <c r="E57" s="21"/>
    </row>
    <row r="58" spans="1:7" s="2" customFormat="1" ht="12.75" x14ac:dyDescent="0.2">
      <c r="A58" s="18"/>
      <c r="B58" s="18" t="s">
        <v>8</v>
      </c>
      <c r="C58" s="18"/>
      <c r="D58" s="19">
        <f>SUM(D61:D63)</f>
        <v>669598394</v>
      </c>
      <c r="E58" s="19">
        <f>SUM(E61:E63)</f>
        <v>25108908</v>
      </c>
    </row>
    <row r="59" spans="1:7" s="2" customFormat="1" ht="5.0999999999999996" customHeight="1" x14ac:dyDescent="0.2">
      <c r="B59" s="28"/>
      <c r="C59" s="28"/>
      <c r="D59" s="44"/>
      <c r="E59" s="44"/>
    </row>
    <row r="60" spans="1:7" s="2" customFormat="1" ht="12.75" x14ac:dyDescent="0.2">
      <c r="B60" s="39"/>
      <c r="C60" s="39" t="s">
        <v>44</v>
      </c>
      <c r="D60" s="44">
        <f>SUM(D61)</f>
        <v>-173692690</v>
      </c>
      <c r="E60" s="44">
        <f>SUM(E61:E61)</f>
        <v>-302784449</v>
      </c>
    </row>
    <row r="61" spans="1:7" s="2" customFormat="1" ht="12.75" x14ac:dyDescent="0.2">
      <c r="B61" s="28"/>
      <c r="C61" s="39" t="s">
        <v>45</v>
      </c>
      <c r="D61" s="26">
        <f>SUM('[1]MATRIZ FLUJO EFECTIVO'!N25+'[1]MATRIZ FLUJO EFECTIVO'!N58-'[1]MATRIZ FLUJO EFECTIVO'!O25-'[1]MATRIZ FLUJO EFECTIVO'!O58)</f>
        <v>-173692690</v>
      </c>
      <c r="E61" s="26">
        <v>-302784449</v>
      </c>
    </row>
    <row r="62" spans="1:7" s="2" customFormat="1" ht="12.75" x14ac:dyDescent="0.2">
      <c r="B62" s="28"/>
      <c r="C62" s="39" t="s">
        <v>46</v>
      </c>
      <c r="D62" s="26">
        <v>0</v>
      </c>
      <c r="E62" s="26">
        <v>0</v>
      </c>
    </row>
    <row r="63" spans="1:7" s="2" customFormat="1" ht="12.75" x14ac:dyDescent="0.2">
      <c r="B63" s="39"/>
      <c r="C63" s="39" t="s">
        <v>47</v>
      </c>
      <c r="D63" s="26">
        <f>SUM('[1]MATRIZ FLUJO EFECTIVO'!N12+'[1]MATRIZ FLUJO EFECTIVO'!N21+'[1]MATRIZ FLUJO EFECTIVO'!N26+'[1]MATRIZ FLUJO EFECTIVO'!N28+'[1]MATRIZ FLUJO EFECTIVO'!N36+'[1]MATRIZ FLUJO EFECTIVO'!N40+'[1]MATRIZ FLUJO EFECTIVO'!N50+'[1]MATRIZ FLUJO EFECTIVO'!N54+'[1]MATRIZ FLUJO EFECTIVO'!N59+'[1]MATRIZ FLUJO EFECTIVO'!N61+'[1]MATRIZ FLUJO EFECTIVO'!N64+'[1]MATRIZ FLUJO EFECTIVO'!N71)</f>
        <v>843291084</v>
      </c>
      <c r="E63" s="26">
        <v>327893357</v>
      </c>
    </row>
    <row r="64" spans="1:7" s="2" customFormat="1" ht="5.0999999999999996" customHeight="1" x14ac:dyDescent="0.2">
      <c r="B64" s="28"/>
      <c r="C64" s="28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1718534896</v>
      </c>
      <c r="E65" s="19">
        <f>E66+E70</f>
        <v>2045796564</v>
      </c>
    </row>
    <row r="66" spans="1:7" s="2" customFormat="1" ht="12.75" x14ac:dyDescent="0.2">
      <c r="A66" s="39"/>
      <c r="C66" s="39" t="s">
        <v>48</v>
      </c>
      <c r="D66" s="44">
        <f>SUM(D68:D68)</f>
        <v>836292906</v>
      </c>
      <c r="E66" s="44">
        <f>SUM(E68:E68)</f>
        <v>801271124</v>
      </c>
    </row>
    <row r="67" spans="1:7" s="2" customFormat="1" ht="5.0999999999999996" customHeight="1" x14ac:dyDescent="0.2">
      <c r="A67" s="39"/>
      <c r="B67" s="39"/>
      <c r="C67" s="39"/>
      <c r="D67" s="44"/>
      <c r="E67" s="44"/>
    </row>
    <row r="68" spans="1:7" s="2" customFormat="1" ht="12.75" x14ac:dyDescent="0.2">
      <c r="A68" s="28"/>
      <c r="B68" s="28"/>
      <c r="C68" s="39" t="s">
        <v>45</v>
      </c>
      <c r="D68" s="26">
        <f>SUM('[1]2EA'!D54)</f>
        <v>836292906</v>
      </c>
      <c r="E68" s="26">
        <v>801271124</v>
      </c>
    </row>
    <row r="69" spans="1:7" s="2" customFormat="1" ht="12.75" x14ac:dyDescent="0.2">
      <c r="B69" s="28"/>
      <c r="C69" s="39" t="s">
        <v>46</v>
      </c>
      <c r="D69" s="26">
        <v>0</v>
      </c>
      <c r="E69" s="26">
        <v>0</v>
      </c>
    </row>
    <row r="70" spans="1:7" s="2" customFormat="1" ht="12.75" x14ac:dyDescent="0.2">
      <c r="A70" s="39"/>
      <c r="B70" s="39"/>
      <c r="C70" s="39" t="s">
        <v>49</v>
      </c>
      <c r="D70" s="26">
        <f>SUM('[1]MATRIZ FLUJO EFECTIVO'!O12+'[1]MATRIZ FLUJO EFECTIVO'!O21+'[1]MATRIZ FLUJO EFECTIVO'!O26+'[1]MATRIZ FLUJO EFECTIVO'!O28+'[1]MATRIZ FLUJO EFECTIVO'!O36+'[1]MATRIZ FLUJO EFECTIVO'!O40+'[1]MATRIZ FLUJO EFECTIVO'!O50+'[1]MATRIZ FLUJO EFECTIVO'!O54+'[1]MATRIZ FLUJO EFECTIVO'!O59+'[1]MATRIZ FLUJO EFECTIVO'!O61+'[1]MATRIZ FLUJO EFECTIVO'!O64+'[1]MATRIZ FLUJO EFECTIVO'!O71)</f>
        <v>882241990</v>
      </c>
      <c r="E70" s="26">
        <v>1244525440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50</v>
      </c>
      <c r="B72" s="15"/>
      <c r="C72" s="15"/>
      <c r="D72" s="34">
        <f>D58-D65</f>
        <v>-1048936502</v>
      </c>
      <c r="E72" s="34">
        <f>E58-E65</f>
        <v>-2020687656</v>
      </c>
      <c r="F72" s="35"/>
      <c r="G72" s="36"/>
    </row>
    <row r="73" spans="1:7" s="2" customFormat="1" ht="12.75" x14ac:dyDescent="0.2">
      <c r="A73" s="28"/>
      <c r="B73" s="28"/>
      <c r="C73" s="28"/>
      <c r="D73" s="21"/>
      <c r="E73" s="21"/>
    </row>
    <row r="74" spans="1:7" s="3" customFormat="1" ht="15.75" thickBot="1" x14ac:dyDescent="0.3">
      <c r="A74" s="45" t="s">
        <v>51</v>
      </c>
      <c r="B74" s="46"/>
      <c r="C74" s="46"/>
      <c r="D74" s="47">
        <f>D40+D54+D72</f>
        <v>6710239003</v>
      </c>
      <c r="E74" s="47">
        <f>E40+E54+E72</f>
        <v>-1164959926</v>
      </c>
      <c r="F74" s="2"/>
    </row>
    <row r="75" spans="1:7" s="2" customFormat="1" ht="15.75" thickBot="1" x14ac:dyDescent="0.25">
      <c r="A75" s="48" t="s">
        <v>52</v>
      </c>
      <c r="B75" s="49"/>
      <c r="C75" s="49"/>
      <c r="D75" s="50">
        <f>SUM('[1]1ESF'!C14)</f>
        <v>8071189992</v>
      </c>
      <c r="E75" s="50">
        <v>9236149918</v>
      </c>
    </row>
    <row r="76" spans="1:7" s="2" customFormat="1" x14ac:dyDescent="0.2">
      <c r="A76" s="51" t="s">
        <v>53</v>
      </c>
      <c r="B76" s="52"/>
      <c r="C76" s="52"/>
      <c r="D76" s="53">
        <f>SUM('[1]1ESF'!B14)</f>
        <v>14781428995</v>
      </c>
      <c r="E76" s="53">
        <v>8071189992</v>
      </c>
    </row>
    <row r="77" spans="1:7" s="3" customFormat="1" ht="4.5" customHeight="1" x14ac:dyDescent="0.25">
      <c r="A77" s="54"/>
      <c r="B77" s="54"/>
      <c r="C77" s="54"/>
      <c r="D77" s="55"/>
      <c r="E77" s="55"/>
      <c r="F77" s="2"/>
    </row>
    <row r="78" spans="1:7" s="3" customFormat="1" ht="12.75" customHeight="1" x14ac:dyDescent="0.25">
      <c r="A78" s="56" t="s">
        <v>54</v>
      </c>
      <c r="B78" s="57"/>
      <c r="C78" s="57"/>
      <c r="D78" s="58"/>
      <c r="E78" s="58"/>
      <c r="F78" s="2"/>
    </row>
    <row r="79" spans="1:7" s="59" customFormat="1" x14ac:dyDescent="0.25">
      <c r="A79" s="58"/>
      <c r="B79" s="58"/>
      <c r="C79" s="58"/>
      <c r="F79" s="2"/>
      <c r="G79" s="3"/>
    </row>
    <row r="80" spans="1:7" s="59" customFormat="1" x14ac:dyDescent="0.25">
      <c r="A80" s="3"/>
      <c r="B80" s="3"/>
      <c r="C80" s="3"/>
      <c r="D80" s="60"/>
      <c r="E80" s="60"/>
      <c r="F80" s="2"/>
      <c r="G80" s="3"/>
    </row>
    <row r="81" spans="4:5" x14ac:dyDescent="0.25">
      <c r="D81" s="60"/>
      <c r="E81" s="60"/>
    </row>
    <row r="82" spans="4:5" x14ac:dyDescent="0.25">
      <c r="D82" s="60"/>
      <c r="E82" s="60"/>
    </row>
    <row r="83" spans="4:5" x14ac:dyDescent="0.25">
      <c r="D83" s="60"/>
      <c r="E83" s="60"/>
    </row>
    <row r="84" spans="4:5" x14ac:dyDescent="0.25">
      <c r="D84" s="60"/>
      <c r="E84" s="60"/>
    </row>
    <row r="85" spans="4:5" x14ac:dyDescent="0.25">
      <c r="D85" s="60"/>
      <c r="E85" s="60"/>
    </row>
    <row r="86" spans="4:5" x14ac:dyDescent="0.25">
      <c r="D86" s="60"/>
      <c r="E86" s="60"/>
    </row>
    <row r="87" spans="4:5" x14ac:dyDescent="0.25">
      <c r="D87" s="60"/>
      <c r="E87" s="60"/>
    </row>
    <row r="88" spans="4:5" x14ac:dyDescent="0.25">
      <c r="D88" s="60"/>
      <c r="E88" s="60"/>
    </row>
    <row r="89" spans="4:5" x14ac:dyDescent="0.25">
      <c r="D89" s="60"/>
      <c r="E89" s="60"/>
    </row>
    <row r="90" spans="4:5" x14ac:dyDescent="0.25">
      <c r="D90" s="60"/>
      <c r="E90" s="60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2022-10-28T16:29:11Z</dcterms:created>
  <dcterms:modified xsi:type="dcterms:W3CDTF">2022-10-28T16:29:11Z</dcterms:modified>
</cp:coreProperties>
</file>