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203987FB-64B5-42C4-909C-B0854EED514B}" xr6:coauthVersionLast="40" xr6:coauthVersionMax="40" xr10:uidLastSave="{00000000-0000-0000-0000-000000000000}"/>
  <bookViews>
    <workbookView xWindow="0" yWindow="0" windowWidth="25200" windowHeight="11775" xr2:uid="{E368A4DA-B2C4-4282-9C8B-E36B9DC78AD6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7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5" i="1" s="1"/>
  <c r="F77" i="1"/>
  <c r="I77" i="1" s="1"/>
  <c r="H75" i="1"/>
  <c r="G75" i="1"/>
  <c r="E75" i="1"/>
  <c r="D75" i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H52" i="1" s="1"/>
  <c r="G54" i="1"/>
  <c r="E54" i="1"/>
  <c r="E52" i="1" s="1"/>
  <c r="D54" i="1"/>
  <c r="D52" i="1" s="1"/>
  <c r="G52" i="1"/>
  <c r="F50" i="1"/>
  <c r="I50" i="1" s="1"/>
  <c r="F48" i="1"/>
  <c r="I48" i="1" s="1"/>
  <c r="F47" i="1"/>
  <c r="I47" i="1" s="1"/>
  <c r="I45" i="1" s="1"/>
  <c r="H45" i="1"/>
  <c r="G45" i="1"/>
  <c r="F45" i="1"/>
  <c r="E45" i="1"/>
  <c r="D45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I33" i="1" s="1"/>
  <c r="H33" i="1"/>
  <c r="G33" i="1"/>
  <c r="E33" i="1"/>
  <c r="D33" i="1"/>
  <c r="F30" i="1"/>
  <c r="I30" i="1" s="1"/>
  <c r="F29" i="1"/>
  <c r="I29" i="1" s="1"/>
  <c r="F28" i="1"/>
  <c r="I28" i="1" s="1"/>
  <c r="F27" i="1"/>
  <c r="I27" i="1" s="1"/>
  <c r="F26" i="1"/>
  <c r="F23" i="1" s="1"/>
  <c r="F25" i="1"/>
  <c r="I25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G12" i="1"/>
  <c r="G10" i="1" s="1"/>
  <c r="G94" i="1" s="1"/>
  <c r="E12" i="1"/>
  <c r="D12" i="1"/>
  <c r="H10" i="1"/>
  <c r="H94" i="1" s="1"/>
  <c r="E10" i="1"/>
  <c r="E94" i="1" s="1"/>
  <c r="D10" i="1"/>
  <c r="D94" i="1" l="1"/>
  <c r="I54" i="1"/>
  <c r="I65" i="1"/>
  <c r="I12" i="1"/>
  <c r="F65" i="1"/>
  <c r="F12" i="1"/>
  <c r="F10" i="1" s="1"/>
  <c r="I26" i="1"/>
  <c r="I23" i="1" s="1"/>
  <c r="I78" i="1"/>
  <c r="I75" i="1" s="1"/>
  <c r="I90" i="1"/>
  <c r="I87" i="1" s="1"/>
  <c r="F54" i="1"/>
  <c r="F52" i="1" s="1"/>
  <c r="F33" i="1"/>
  <c r="I52" i="1" l="1"/>
  <c r="I10" i="1"/>
  <c r="I94" i="1" s="1"/>
  <c r="F94" i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<sst xmlns="http://schemas.openxmlformats.org/spreadsheetml/2006/main" count="146" uniqueCount="82">
  <si>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</si>
  <si>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</si>
  <si>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</si>
  <si>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</si>
  <si>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30 DE SEPTIEMBRE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</si>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</sst>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5030C337-ACC1-4362-B3D2-0C057C01FB24}"/>
    <cellStyle name="Normal 2 2" xfId="2" xr:uid="{07414DB3-A719-4D99-B459-6B21F0D8B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44E8741-FF05-4CD3-86AC-D816F9607E6B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F2F0-BB09-4A02-8E8A-DCBD368DEEDF}">
  <dimension ref="A1:K99"/>
  <sheetViews>
    <sheetView showGridLines="0" tabSelected="1" topLeftCell="A53" workbookViewId="0">
      <selection sqref="A1:I95"/>
    </sheetView>
  </sheetViews>
  <sheetFormatPr baseColWidth="10" defaultRowHeight="12.75" x14ac:dyDescent="0.2"/>
  <cols>
    <col min="1" max="1" width="2.140625" style="39" customWidth="1"/>
    <col min="2" max="2" width="3.28515625" style="39" customWidth="1"/>
    <col min="3" max="3" width="39.28515625" style="39" customWidth="1"/>
    <col min="4" max="9" width="16.7109375" style="37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3" customFormat="1" ht="4.5" customHeight="1" x14ac:dyDescent="0.2">
      <c r="D9" s="14"/>
      <c r="E9" s="14"/>
      <c r="F9" s="14"/>
      <c r="G9" s="14"/>
      <c r="H9" s="14"/>
      <c r="I9" s="14"/>
    </row>
    <row r="10" spans="1:11" s="19" customFormat="1" ht="15.95" customHeight="1" thickBot="1" x14ac:dyDescent="0.25">
      <c r="A10" s="15" t="s">
        <v>14</v>
      </c>
      <c r="B10" s="15"/>
      <c r="C10" s="15"/>
      <c r="D10" s="16">
        <f>SUM(D12,D23,D33,D45)</f>
        <v>36213125289</v>
      </c>
      <c r="E10" s="16">
        <f t="shared" ref="E10:I10" si="0">SUM(E12,E23,E33,E45)</f>
        <v>2537350251</v>
      </c>
      <c r="F10" s="16">
        <f>SUM(F12,F23,F33,F45)</f>
        <v>38750475540</v>
      </c>
      <c r="G10" s="16">
        <f t="shared" si="0"/>
        <v>22999885369</v>
      </c>
      <c r="H10" s="16">
        <f t="shared" si="0"/>
        <v>21945384892</v>
      </c>
      <c r="I10" s="16">
        <f t="shared" si="0"/>
        <v>15750590171</v>
      </c>
      <c r="J10" s="17"/>
      <c r="K10" s="18"/>
    </row>
    <row r="11" spans="1:11" s="20" customFormat="1" ht="3" customHeight="1" thickTop="1" x14ac:dyDescent="0.2">
      <c r="D11" s="21"/>
      <c r="E11" s="21"/>
      <c r="F11" s="21"/>
      <c r="G11" s="21"/>
      <c r="H11" s="21"/>
      <c r="I11" s="21"/>
    </row>
    <row r="12" spans="1:11" s="20" customFormat="1" ht="12.75" customHeight="1" x14ac:dyDescent="0.2">
      <c r="A12" s="22" t="s">
        <v>15</v>
      </c>
      <c r="B12" s="23" t="s">
        <v>16</v>
      </c>
      <c r="C12" s="23"/>
      <c r="D12" s="24">
        <f>SUM(D14:D21)</f>
        <v>10816558953</v>
      </c>
      <c r="E12" s="24">
        <f t="shared" ref="E12:I12" si="1">SUM(E14:E21)</f>
        <v>3271132223</v>
      </c>
      <c r="F12" s="24">
        <f t="shared" si="1"/>
        <v>14087691176</v>
      </c>
      <c r="G12" s="24">
        <f t="shared" si="1"/>
        <v>5833568575</v>
      </c>
      <c r="H12" s="24">
        <f t="shared" si="1"/>
        <v>5608796999</v>
      </c>
      <c r="I12" s="24">
        <f t="shared" si="1"/>
        <v>8254122601</v>
      </c>
    </row>
    <row r="13" spans="1:11" s="20" customFormat="1" ht="3" customHeight="1" x14ac:dyDescent="0.2">
      <c r="D13" s="21"/>
      <c r="E13" s="21"/>
      <c r="F13" s="21"/>
      <c r="G13" s="21"/>
      <c r="H13" s="21"/>
      <c r="I13" s="21"/>
    </row>
    <row r="14" spans="1:11" s="20" customFormat="1" ht="12.75" customHeight="1" x14ac:dyDescent="0.2">
      <c r="B14" s="25" t="s">
        <v>17</v>
      </c>
      <c r="C14" s="26" t="s">
        <v>18</v>
      </c>
      <c r="D14" s="27">
        <v>502648858</v>
      </c>
      <c r="E14" s="27">
        <v>17026132</v>
      </c>
      <c r="F14" s="27">
        <f>D14+E14</f>
        <v>519674990</v>
      </c>
      <c r="G14" s="21">
        <v>339804342</v>
      </c>
      <c r="H14" s="27">
        <v>329017829</v>
      </c>
      <c r="I14" s="27">
        <f>F14-G14</f>
        <v>179870648</v>
      </c>
    </row>
    <row r="15" spans="1:11" s="20" customFormat="1" ht="12.75" customHeight="1" x14ac:dyDescent="0.2">
      <c r="B15" s="25" t="s">
        <v>19</v>
      </c>
      <c r="C15" s="26" t="s">
        <v>20</v>
      </c>
      <c r="D15" s="27">
        <v>2656666720</v>
      </c>
      <c r="E15" s="27">
        <v>327268732</v>
      </c>
      <c r="F15" s="27">
        <f t="shared" ref="F15:F21" si="2">D15+E15</f>
        <v>2983935452</v>
      </c>
      <c r="G15" s="21">
        <v>1951726788</v>
      </c>
      <c r="H15" s="27">
        <v>1887067371</v>
      </c>
      <c r="I15" s="27">
        <f t="shared" ref="I15:I21" si="3">F15-G15</f>
        <v>1032208664</v>
      </c>
    </row>
    <row r="16" spans="1:11" s="20" customFormat="1" ht="12.75" customHeight="1" x14ac:dyDescent="0.2">
      <c r="B16" s="25" t="s">
        <v>21</v>
      </c>
      <c r="C16" s="26" t="s">
        <v>22</v>
      </c>
      <c r="D16" s="27">
        <v>783562591</v>
      </c>
      <c r="E16" s="27">
        <v>119520779</v>
      </c>
      <c r="F16" s="27">
        <f t="shared" si="2"/>
        <v>903083370</v>
      </c>
      <c r="G16" s="21">
        <v>586711052</v>
      </c>
      <c r="H16" s="27">
        <v>574902463</v>
      </c>
      <c r="I16" s="27">
        <f t="shared" si="3"/>
        <v>316372318</v>
      </c>
    </row>
    <row r="17" spans="1:9" s="20" customFormat="1" ht="12.75" customHeight="1" x14ac:dyDescent="0.2">
      <c r="B17" s="25" t="s">
        <v>23</v>
      </c>
      <c r="C17" s="26" t="s">
        <v>24</v>
      </c>
      <c r="D17" s="27">
        <v>0</v>
      </c>
      <c r="E17" s="27">
        <v>0</v>
      </c>
      <c r="F17" s="27">
        <f t="shared" si="2"/>
        <v>0</v>
      </c>
      <c r="G17" s="21">
        <v>0</v>
      </c>
      <c r="H17" s="27">
        <v>0</v>
      </c>
      <c r="I17" s="27">
        <f t="shared" si="3"/>
        <v>0</v>
      </c>
    </row>
    <row r="18" spans="1:9" s="20" customFormat="1" ht="12.75" customHeight="1" x14ac:dyDescent="0.2">
      <c r="B18" s="25" t="s">
        <v>25</v>
      </c>
      <c r="C18" s="26" t="s">
        <v>26</v>
      </c>
      <c r="D18" s="27">
        <v>3803517895</v>
      </c>
      <c r="E18" s="27">
        <v>2606448322</v>
      </c>
      <c r="F18" s="27">
        <f t="shared" si="2"/>
        <v>6409966217</v>
      </c>
      <c r="G18" s="21">
        <v>996888673</v>
      </c>
      <c r="H18" s="27">
        <v>874032722</v>
      </c>
      <c r="I18" s="27">
        <f t="shared" si="3"/>
        <v>5413077544</v>
      </c>
    </row>
    <row r="19" spans="1:9" s="20" customFormat="1" ht="12.75" customHeight="1" x14ac:dyDescent="0.2">
      <c r="B19" s="25" t="s">
        <v>27</v>
      </c>
      <c r="C19" s="26" t="s">
        <v>28</v>
      </c>
      <c r="D19" s="27">
        <v>0</v>
      </c>
      <c r="E19" s="27">
        <v>0</v>
      </c>
      <c r="F19" s="27">
        <f t="shared" si="2"/>
        <v>0</v>
      </c>
      <c r="G19" s="21">
        <v>0</v>
      </c>
      <c r="H19" s="27">
        <v>0</v>
      </c>
      <c r="I19" s="27">
        <f t="shared" si="3"/>
        <v>0</v>
      </c>
    </row>
    <row r="20" spans="1:9" s="20" customFormat="1" ht="25.5" customHeight="1" x14ac:dyDescent="0.2">
      <c r="B20" s="25" t="s">
        <v>29</v>
      </c>
      <c r="C20" s="26" t="s">
        <v>30</v>
      </c>
      <c r="D20" s="27">
        <v>2751365783</v>
      </c>
      <c r="E20" s="27">
        <v>217968698</v>
      </c>
      <c r="F20" s="27">
        <f t="shared" si="2"/>
        <v>2969334481</v>
      </c>
      <c r="G20" s="21">
        <v>1833337182</v>
      </c>
      <c r="H20" s="27">
        <v>1830804937</v>
      </c>
      <c r="I20" s="27">
        <f t="shared" si="3"/>
        <v>1135997299</v>
      </c>
    </row>
    <row r="21" spans="1:9" s="20" customFormat="1" ht="12.75" customHeight="1" x14ac:dyDescent="0.2">
      <c r="B21" s="25" t="s">
        <v>31</v>
      </c>
      <c r="C21" s="26" t="s">
        <v>32</v>
      </c>
      <c r="D21" s="27">
        <v>318797106</v>
      </c>
      <c r="E21" s="27">
        <v>-17100440</v>
      </c>
      <c r="F21" s="27">
        <f t="shared" si="2"/>
        <v>301696666</v>
      </c>
      <c r="G21" s="21">
        <v>125100538</v>
      </c>
      <c r="H21" s="27">
        <v>112971677</v>
      </c>
      <c r="I21" s="27">
        <f t="shared" si="3"/>
        <v>176596128</v>
      </c>
    </row>
    <row r="22" spans="1:9" s="20" customFormat="1" ht="4.5" customHeight="1" x14ac:dyDescent="0.2">
      <c r="D22" s="21"/>
      <c r="E22" s="21"/>
      <c r="F22" s="21"/>
      <c r="G22" s="21"/>
      <c r="H22" s="21"/>
      <c r="I22" s="21"/>
    </row>
    <row r="23" spans="1:9" s="20" customFormat="1" ht="12.75" customHeight="1" x14ac:dyDescent="0.2">
      <c r="A23" s="22" t="s">
        <v>33</v>
      </c>
      <c r="B23" s="23" t="s">
        <v>34</v>
      </c>
      <c r="C23" s="23"/>
      <c r="D23" s="24">
        <f>SUM(D25:D31)</f>
        <v>13992786962</v>
      </c>
      <c r="E23" s="24">
        <f t="shared" ref="E23:I23" si="4">SUM(E25:E31)</f>
        <v>-546806831</v>
      </c>
      <c r="F23" s="24">
        <f t="shared" si="4"/>
        <v>13445980131</v>
      </c>
      <c r="G23" s="24">
        <f t="shared" si="4"/>
        <v>8083334760</v>
      </c>
      <c r="H23" s="24">
        <f t="shared" si="4"/>
        <v>7307605996</v>
      </c>
      <c r="I23" s="24">
        <f t="shared" si="4"/>
        <v>5362645371</v>
      </c>
    </row>
    <row r="24" spans="1:9" s="20" customFormat="1" ht="3" customHeight="1" x14ac:dyDescent="0.2">
      <c r="D24" s="21"/>
      <c r="E24" s="21"/>
      <c r="F24" s="21"/>
      <c r="G24" s="21"/>
      <c r="H24" s="21"/>
      <c r="I24" s="21"/>
    </row>
    <row r="25" spans="1:9" s="20" customFormat="1" ht="12.75" customHeight="1" x14ac:dyDescent="0.2">
      <c r="B25" s="25" t="s">
        <v>35</v>
      </c>
      <c r="C25" s="26" t="s">
        <v>36</v>
      </c>
      <c r="D25" s="27">
        <v>193063768</v>
      </c>
      <c r="E25" s="27">
        <v>9408847</v>
      </c>
      <c r="F25" s="27">
        <f t="shared" ref="F25:F30" si="5">D25+E25</f>
        <v>202472615</v>
      </c>
      <c r="G25" s="21">
        <v>133328017</v>
      </c>
      <c r="H25" s="27">
        <v>132522580</v>
      </c>
      <c r="I25" s="27">
        <f t="shared" ref="I25:I30" si="6">F25-G25</f>
        <v>69144598</v>
      </c>
    </row>
    <row r="26" spans="1:9" s="20" customFormat="1" ht="12.75" customHeight="1" x14ac:dyDescent="0.2">
      <c r="B26" s="25" t="s">
        <v>37</v>
      </c>
      <c r="C26" s="26" t="s">
        <v>38</v>
      </c>
      <c r="D26" s="27">
        <v>389118156</v>
      </c>
      <c r="E26" s="27">
        <v>-21794173</v>
      </c>
      <c r="F26" s="27">
        <f t="shared" si="5"/>
        <v>367323983</v>
      </c>
      <c r="G26" s="21">
        <v>166371004</v>
      </c>
      <c r="H26" s="27">
        <v>157233812</v>
      </c>
      <c r="I26" s="27">
        <f t="shared" si="6"/>
        <v>200952979</v>
      </c>
    </row>
    <row r="27" spans="1:9" s="20" customFormat="1" ht="12.75" customHeight="1" x14ac:dyDescent="0.2">
      <c r="B27" s="25" t="s">
        <v>39</v>
      </c>
      <c r="C27" s="26" t="s">
        <v>40</v>
      </c>
      <c r="D27" s="27">
        <v>1348283192</v>
      </c>
      <c r="E27" s="27">
        <v>-1286389661</v>
      </c>
      <c r="F27" s="27">
        <f t="shared" si="5"/>
        <v>61893531</v>
      </c>
      <c r="G27" s="21">
        <v>4181165</v>
      </c>
      <c r="H27" s="27">
        <v>4181165</v>
      </c>
      <c r="I27" s="27">
        <f t="shared" si="6"/>
        <v>57712366</v>
      </c>
    </row>
    <row r="28" spans="1:9" s="20" customFormat="1" ht="25.5" customHeight="1" x14ac:dyDescent="0.2">
      <c r="B28" s="25" t="s">
        <v>41</v>
      </c>
      <c r="C28" s="26" t="s">
        <v>42</v>
      </c>
      <c r="D28" s="27">
        <v>29635226</v>
      </c>
      <c r="E28" s="27">
        <v>-24036241</v>
      </c>
      <c r="F28" s="27">
        <f t="shared" si="5"/>
        <v>5598985</v>
      </c>
      <c r="G28" s="21">
        <v>3871077</v>
      </c>
      <c r="H28" s="27">
        <v>3819864</v>
      </c>
      <c r="I28" s="27">
        <f t="shared" si="6"/>
        <v>1727908</v>
      </c>
    </row>
    <row r="29" spans="1:9" s="20" customFormat="1" ht="12.75" customHeight="1" x14ac:dyDescent="0.2">
      <c r="B29" s="25" t="s">
        <v>43</v>
      </c>
      <c r="C29" s="26" t="s">
        <v>44</v>
      </c>
      <c r="D29" s="27">
        <v>11638939404</v>
      </c>
      <c r="E29" s="27">
        <v>381420109</v>
      </c>
      <c r="F29" s="27">
        <f t="shared" si="5"/>
        <v>12020359513</v>
      </c>
      <c r="G29" s="21">
        <v>7261572296</v>
      </c>
      <c r="H29" s="27">
        <v>6497979952</v>
      </c>
      <c r="I29" s="27">
        <f t="shared" si="6"/>
        <v>4758787217</v>
      </c>
    </row>
    <row r="30" spans="1:9" s="20" customFormat="1" ht="12.75" customHeight="1" x14ac:dyDescent="0.2">
      <c r="B30" s="25" t="s">
        <v>45</v>
      </c>
      <c r="C30" s="26" t="s">
        <v>46</v>
      </c>
      <c r="D30" s="27">
        <v>393747216</v>
      </c>
      <c r="E30" s="27">
        <v>394584288</v>
      </c>
      <c r="F30" s="27">
        <f t="shared" si="5"/>
        <v>788331504</v>
      </c>
      <c r="G30" s="21">
        <v>514011201</v>
      </c>
      <c r="H30" s="27">
        <v>511868623</v>
      </c>
      <c r="I30" s="27">
        <f t="shared" si="6"/>
        <v>274320303</v>
      </c>
    </row>
    <row r="31" spans="1:9" s="20" customFormat="1" ht="12.75" customHeight="1" x14ac:dyDescent="0.2">
      <c r="B31" s="25" t="s">
        <v>47</v>
      </c>
      <c r="C31" s="26" t="s">
        <v>48</v>
      </c>
      <c r="D31" s="27">
        <v>0</v>
      </c>
      <c r="E31" s="27">
        <v>0</v>
      </c>
      <c r="F31" s="27">
        <v>0</v>
      </c>
      <c r="G31" s="21">
        <v>0</v>
      </c>
      <c r="H31" s="27">
        <v>0</v>
      </c>
      <c r="I31" s="27">
        <v>0</v>
      </c>
    </row>
    <row r="32" spans="1:9" s="20" customFormat="1" ht="4.5" customHeight="1" x14ac:dyDescent="0.2">
      <c r="D32" s="21"/>
      <c r="E32" s="21"/>
      <c r="F32" s="21"/>
      <c r="G32" s="21"/>
      <c r="H32" s="21"/>
      <c r="I32" s="21"/>
    </row>
    <row r="33" spans="1:9" s="20" customFormat="1" ht="12.75" customHeight="1" x14ac:dyDescent="0.2">
      <c r="A33" s="22" t="s">
        <v>49</v>
      </c>
      <c r="B33" s="23" t="s">
        <v>50</v>
      </c>
      <c r="C33" s="23"/>
      <c r="D33" s="24">
        <f>SUM(D35:D43)</f>
        <v>1242149795</v>
      </c>
      <c r="E33" s="24">
        <f t="shared" ref="E33:I33" si="7">SUM(E35:E43)</f>
        <v>-226564293</v>
      </c>
      <c r="F33" s="24">
        <f t="shared" si="7"/>
        <v>1015585502</v>
      </c>
      <c r="G33" s="24">
        <f t="shared" si="7"/>
        <v>558162064</v>
      </c>
      <c r="H33" s="24">
        <f t="shared" si="7"/>
        <v>541182472</v>
      </c>
      <c r="I33" s="24">
        <f t="shared" si="7"/>
        <v>457423438</v>
      </c>
    </row>
    <row r="34" spans="1:9" s="20" customFormat="1" ht="3" customHeight="1" x14ac:dyDescent="0.2">
      <c r="D34" s="21"/>
      <c r="E34" s="21"/>
      <c r="F34" s="21"/>
      <c r="G34" s="21"/>
      <c r="H34" s="21"/>
      <c r="I34" s="21"/>
    </row>
    <row r="35" spans="1:9" s="20" customFormat="1" ht="25.5" customHeight="1" x14ac:dyDescent="0.2">
      <c r="B35" s="25" t="s">
        <v>51</v>
      </c>
      <c r="C35" s="26" t="s">
        <v>52</v>
      </c>
      <c r="D35" s="27">
        <v>230290280</v>
      </c>
      <c r="E35" s="27">
        <v>-8757469</v>
      </c>
      <c r="F35" s="27">
        <f>D35+E35</f>
        <v>221532811</v>
      </c>
      <c r="G35" s="21">
        <v>107323813</v>
      </c>
      <c r="H35" s="27">
        <v>102963521</v>
      </c>
      <c r="I35" s="27">
        <f>F35-G35</f>
        <v>114208998</v>
      </c>
    </row>
    <row r="36" spans="1:9" s="20" customFormat="1" ht="12.75" customHeight="1" x14ac:dyDescent="0.2">
      <c r="B36" s="25" t="s">
        <v>53</v>
      </c>
      <c r="C36" s="26" t="s">
        <v>54</v>
      </c>
      <c r="D36" s="27">
        <v>302649655</v>
      </c>
      <c r="E36" s="27">
        <v>41092770</v>
      </c>
      <c r="F36" s="27">
        <f t="shared" ref="F36:F41" si="8">D36+E36</f>
        <v>343742425</v>
      </c>
      <c r="G36" s="21">
        <v>223955030</v>
      </c>
      <c r="H36" s="27">
        <v>212038610</v>
      </c>
      <c r="I36" s="27">
        <f t="shared" ref="I36:I41" si="9">F36-G36</f>
        <v>119787395</v>
      </c>
    </row>
    <row r="37" spans="1:9" s="20" customFormat="1" ht="12.75" customHeight="1" x14ac:dyDescent="0.2">
      <c r="B37" s="25" t="s">
        <v>55</v>
      </c>
      <c r="C37" s="26" t="s">
        <v>56</v>
      </c>
      <c r="D37" s="27">
        <v>0</v>
      </c>
      <c r="E37" s="27">
        <v>0</v>
      </c>
      <c r="F37" s="27">
        <f t="shared" si="8"/>
        <v>0</v>
      </c>
      <c r="G37" s="21">
        <v>0</v>
      </c>
      <c r="H37" s="27">
        <v>0</v>
      </c>
      <c r="I37" s="27">
        <f t="shared" si="9"/>
        <v>0</v>
      </c>
    </row>
    <row r="38" spans="1:9" s="20" customFormat="1" ht="12.75" customHeight="1" x14ac:dyDescent="0.2">
      <c r="B38" s="25" t="s">
        <v>57</v>
      </c>
      <c r="C38" s="26" t="s">
        <v>58</v>
      </c>
      <c r="D38" s="27">
        <v>0</v>
      </c>
      <c r="E38" s="27">
        <v>0</v>
      </c>
      <c r="F38" s="27">
        <f t="shared" si="8"/>
        <v>0</v>
      </c>
      <c r="G38" s="21">
        <v>0</v>
      </c>
      <c r="H38" s="27">
        <v>0</v>
      </c>
      <c r="I38" s="27">
        <f t="shared" si="9"/>
        <v>0</v>
      </c>
    </row>
    <row r="39" spans="1:9" s="20" customFormat="1" ht="12.75" customHeight="1" x14ac:dyDescent="0.2">
      <c r="B39" s="25" t="s">
        <v>59</v>
      </c>
      <c r="C39" s="26" t="s">
        <v>60</v>
      </c>
      <c r="D39" s="27">
        <v>596464633</v>
      </c>
      <c r="E39" s="27">
        <v>-298378532</v>
      </c>
      <c r="F39" s="27">
        <f t="shared" si="8"/>
        <v>298086101</v>
      </c>
      <c r="G39" s="21">
        <v>149786308</v>
      </c>
      <c r="H39" s="27">
        <v>149746504</v>
      </c>
      <c r="I39" s="27">
        <f t="shared" si="9"/>
        <v>148299793</v>
      </c>
    </row>
    <row r="40" spans="1:9" s="20" customFormat="1" ht="12.75" customHeight="1" x14ac:dyDescent="0.2">
      <c r="B40" s="25" t="s">
        <v>61</v>
      </c>
      <c r="C40" s="26" t="s">
        <v>62</v>
      </c>
      <c r="D40" s="27">
        <v>0</v>
      </c>
      <c r="E40" s="27">
        <v>0</v>
      </c>
      <c r="F40" s="27">
        <f t="shared" si="8"/>
        <v>0</v>
      </c>
      <c r="G40" s="21">
        <v>0</v>
      </c>
      <c r="H40" s="27">
        <v>0</v>
      </c>
      <c r="I40" s="27">
        <f t="shared" si="9"/>
        <v>0</v>
      </c>
    </row>
    <row r="41" spans="1:9" s="20" customFormat="1" ht="12.75" customHeight="1" x14ac:dyDescent="0.2">
      <c r="B41" s="25" t="s">
        <v>63</v>
      </c>
      <c r="C41" s="26" t="s">
        <v>64</v>
      </c>
      <c r="D41" s="27">
        <v>112745227</v>
      </c>
      <c r="E41" s="27">
        <v>39478938</v>
      </c>
      <c r="F41" s="27">
        <f t="shared" si="8"/>
        <v>152224165</v>
      </c>
      <c r="G41" s="21">
        <v>77096913</v>
      </c>
      <c r="H41" s="27">
        <v>76433837</v>
      </c>
      <c r="I41" s="27">
        <f t="shared" si="9"/>
        <v>75127252</v>
      </c>
    </row>
    <row r="42" spans="1:9" s="20" customFormat="1" ht="12.75" customHeight="1" x14ac:dyDescent="0.2">
      <c r="B42" s="25" t="s">
        <v>65</v>
      </c>
      <c r="C42" s="26" t="s">
        <v>66</v>
      </c>
      <c r="D42" s="27">
        <v>0</v>
      </c>
      <c r="E42" s="27">
        <v>0</v>
      </c>
      <c r="F42" s="27">
        <v>0</v>
      </c>
      <c r="G42" s="21">
        <v>0</v>
      </c>
      <c r="H42" s="27">
        <v>0</v>
      </c>
      <c r="I42" s="27">
        <v>0</v>
      </c>
    </row>
    <row r="43" spans="1:9" s="20" customFormat="1" ht="12.75" customHeight="1" x14ac:dyDescent="0.2">
      <c r="B43" s="25" t="s">
        <v>67</v>
      </c>
      <c r="C43" s="26" t="s">
        <v>68</v>
      </c>
      <c r="D43" s="27">
        <v>0</v>
      </c>
      <c r="E43" s="27">
        <v>0</v>
      </c>
      <c r="F43" s="27">
        <v>0</v>
      </c>
      <c r="G43" s="21">
        <v>0</v>
      </c>
      <c r="H43" s="27">
        <v>0</v>
      </c>
      <c r="I43" s="27">
        <v>0</v>
      </c>
    </row>
    <row r="44" spans="1:9" s="20" customFormat="1" ht="4.5" customHeight="1" x14ac:dyDescent="0.2">
      <c r="D44" s="21"/>
      <c r="E44" s="21"/>
      <c r="F44" s="21"/>
      <c r="G44" s="21"/>
      <c r="H44" s="21"/>
      <c r="I44" s="21"/>
    </row>
    <row r="45" spans="1:9" s="20" customFormat="1" ht="12.75" customHeight="1" x14ac:dyDescent="0.2">
      <c r="A45" s="22" t="s">
        <v>69</v>
      </c>
      <c r="B45" s="23" t="s">
        <v>70</v>
      </c>
      <c r="C45" s="23"/>
      <c r="D45" s="24">
        <f>SUM(D47:D50)</f>
        <v>10161629579</v>
      </c>
      <c r="E45" s="24">
        <f t="shared" ref="E45:I45" si="10">SUM(E47:E50)</f>
        <v>39589152</v>
      </c>
      <c r="F45" s="24">
        <f t="shared" si="10"/>
        <v>10201218731</v>
      </c>
      <c r="G45" s="24">
        <f t="shared" si="10"/>
        <v>8524819970</v>
      </c>
      <c r="H45" s="24">
        <f t="shared" si="10"/>
        <v>8487799425</v>
      </c>
      <c r="I45" s="24">
        <f t="shared" si="10"/>
        <v>1676398761</v>
      </c>
    </row>
    <row r="46" spans="1:9" s="20" customFormat="1" ht="3" customHeight="1" x14ac:dyDescent="0.2">
      <c r="D46" s="21"/>
      <c r="E46" s="21"/>
      <c r="F46" s="21"/>
      <c r="G46" s="21"/>
      <c r="H46" s="21"/>
      <c r="I46" s="21"/>
    </row>
    <row r="47" spans="1:9" s="20" customFormat="1" ht="25.5" customHeight="1" x14ac:dyDescent="0.2">
      <c r="B47" s="25" t="s">
        <v>71</v>
      </c>
      <c r="C47" s="26" t="s">
        <v>72</v>
      </c>
      <c r="D47" s="27">
        <v>1806392431</v>
      </c>
      <c r="E47" s="27">
        <v>0</v>
      </c>
      <c r="F47" s="27">
        <f t="shared" ref="F47:F50" si="11">D47+E47</f>
        <v>1806392431</v>
      </c>
      <c r="G47" s="21">
        <v>1511195720</v>
      </c>
      <c r="H47" s="27">
        <v>1511195720</v>
      </c>
      <c r="I47" s="27">
        <f t="shared" ref="I47:I50" si="12">F47-G47</f>
        <v>295196711</v>
      </c>
    </row>
    <row r="48" spans="1:9" s="20" customFormat="1" ht="37.5" customHeight="1" x14ac:dyDescent="0.2">
      <c r="B48" s="25" t="s">
        <v>73</v>
      </c>
      <c r="C48" s="26" t="s">
        <v>74</v>
      </c>
      <c r="D48" s="27">
        <v>8334057428</v>
      </c>
      <c r="E48" s="27">
        <v>53397009</v>
      </c>
      <c r="F48" s="27">
        <f t="shared" si="11"/>
        <v>8387454437</v>
      </c>
      <c r="G48" s="21">
        <v>7012570834</v>
      </c>
      <c r="H48" s="27">
        <v>6975916122</v>
      </c>
      <c r="I48" s="27">
        <f t="shared" si="12"/>
        <v>1374883603</v>
      </c>
    </row>
    <row r="49" spans="1:11" s="20" customFormat="1" ht="12.75" customHeight="1" x14ac:dyDescent="0.2">
      <c r="B49" s="25" t="s">
        <v>75</v>
      </c>
      <c r="C49" s="26" t="s">
        <v>76</v>
      </c>
      <c r="D49" s="27">
        <v>0</v>
      </c>
      <c r="E49" s="27">
        <v>0</v>
      </c>
      <c r="F49" s="27">
        <v>0</v>
      </c>
      <c r="G49" s="21">
        <v>0</v>
      </c>
      <c r="H49" s="27">
        <v>0</v>
      </c>
      <c r="I49" s="27">
        <v>0</v>
      </c>
    </row>
    <row r="50" spans="1:11" s="20" customFormat="1" ht="12.75" customHeight="1" x14ac:dyDescent="0.2">
      <c r="B50" s="25" t="s">
        <v>77</v>
      </c>
      <c r="C50" s="26" t="s">
        <v>78</v>
      </c>
      <c r="D50" s="27">
        <v>21179720</v>
      </c>
      <c r="E50" s="27">
        <v>-13807857</v>
      </c>
      <c r="F50" s="27">
        <f t="shared" si="11"/>
        <v>7371863</v>
      </c>
      <c r="G50" s="21">
        <v>1053416</v>
      </c>
      <c r="H50" s="27">
        <v>687583</v>
      </c>
      <c r="I50" s="27">
        <f t="shared" si="12"/>
        <v>6318447</v>
      </c>
    </row>
    <row r="51" spans="1:11" s="20" customFormat="1" ht="6" customHeight="1" x14ac:dyDescent="0.2">
      <c r="B51" s="25"/>
      <c r="C51" s="25"/>
      <c r="D51" s="27"/>
      <c r="E51" s="27"/>
      <c r="F51" s="27"/>
      <c r="G51" s="21"/>
      <c r="H51" s="27"/>
      <c r="I51" s="27"/>
    </row>
    <row r="52" spans="1:11" s="19" customFormat="1" ht="15.95" customHeight="1" thickBot="1" x14ac:dyDescent="0.25">
      <c r="A52" s="15" t="s">
        <v>79</v>
      </c>
      <c r="B52" s="15"/>
      <c r="C52" s="15"/>
      <c r="D52" s="16">
        <f>SUM(D54,D65,D75,D87)</f>
        <v>45728191149</v>
      </c>
      <c r="E52" s="16">
        <f t="shared" ref="E52:I52" si="13">SUM(E54,E65,E75,E87)</f>
        <v>-479241043</v>
      </c>
      <c r="F52" s="16">
        <f t="shared" si="13"/>
        <v>45248950106</v>
      </c>
      <c r="G52" s="16">
        <f t="shared" si="13"/>
        <v>32095883117</v>
      </c>
      <c r="H52" s="16">
        <f t="shared" si="13"/>
        <v>31968063549</v>
      </c>
      <c r="I52" s="16">
        <f t="shared" si="13"/>
        <v>13153066989</v>
      </c>
      <c r="J52" s="17"/>
      <c r="K52" s="18"/>
    </row>
    <row r="53" spans="1:11" s="20" customFormat="1" ht="3" customHeight="1" thickTop="1" x14ac:dyDescent="0.2">
      <c r="D53" s="21"/>
      <c r="E53" s="21"/>
      <c r="F53" s="21"/>
      <c r="G53" s="21"/>
      <c r="H53" s="21"/>
      <c r="I53" s="21"/>
    </row>
    <row r="54" spans="1:11" s="20" customFormat="1" ht="12.75" customHeight="1" x14ac:dyDescent="0.2">
      <c r="A54" s="22" t="s">
        <v>15</v>
      </c>
      <c r="B54" s="23" t="s">
        <v>16</v>
      </c>
      <c r="C54" s="23"/>
      <c r="D54" s="24">
        <f>SUM(D56:D63)</f>
        <v>175706378</v>
      </c>
      <c r="E54" s="24">
        <f>SUM(E56:E63)</f>
        <v>154167013</v>
      </c>
      <c r="F54" s="24">
        <f t="shared" ref="F54:I54" si="14">SUM(F56:F63)</f>
        <v>329873391</v>
      </c>
      <c r="G54" s="24">
        <f t="shared" si="14"/>
        <v>69537596</v>
      </c>
      <c r="H54" s="24">
        <f t="shared" si="14"/>
        <v>59192818</v>
      </c>
      <c r="I54" s="24">
        <f t="shared" si="14"/>
        <v>260335795</v>
      </c>
    </row>
    <row r="55" spans="1:11" s="20" customFormat="1" ht="3" customHeight="1" x14ac:dyDescent="0.2">
      <c r="D55" s="21"/>
      <c r="E55" s="21"/>
      <c r="F55" s="21"/>
      <c r="G55" s="21"/>
      <c r="H55" s="21"/>
      <c r="I55" s="21"/>
    </row>
    <row r="56" spans="1:11" s="20" customFormat="1" ht="12.75" customHeight="1" x14ac:dyDescent="0.2">
      <c r="B56" s="25" t="s">
        <v>17</v>
      </c>
      <c r="C56" s="26" t="s">
        <v>18</v>
      </c>
      <c r="D56" s="27">
        <v>0</v>
      </c>
      <c r="E56" s="27">
        <v>2419687</v>
      </c>
      <c r="F56" s="27">
        <f t="shared" ref="F56:F63" si="15">D56+E56</f>
        <v>2419687</v>
      </c>
      <c r="G56" s="21">
        <v>2407475</v>
      </c>
      <c r="H56" s="27">
        <v>2407475</v>
      </c>
      <c r="I56" s="27">
        <f t="shared" ref="I56:I63" si="16">F56-G56</f>
        <v>12212</v>
      </c>
    </row>
    <row r="57" spans="1:11" s="20" customFormat="1" ht="12.75" customHeight="1" x14ac:dyDescent="0.2">
      <c r="B57" s="25" t="s">
        <v>19</v>
      </c>
      <c r="C57" s="26" t="s">
        <v>20</v>
      </c>
      <c r="D57" s="27">
        <v>97771539</v>
      </c>
      <c r="E57" s="27">
        <v>20630531</v>
      </c>
      <c r="F57" s="27">
        <f t="shared" si="15"/>
        <v>118402070</v>
      </c>
      <c r="G57" s="21">
        <v>23140505</v>
      </c>
      <c r="H57" s="27">
        <v>23102227</v>
      </c>
      <c r="I57" s="27">
        <f t="shared" si="16"/>
        <v>95261565</v>
      </c>
    </row>
    <row r="58" spans="1:11" s="20" customFormat="1" ht="12.75" customHeight="1" x14ac:dyDescent="0.2">
      <c r="B58" s="25" t="s">
        <v>21</v>
      </c>
      <c r="C58" s="26" t="s">
        <v>22</v>
      </c>
      <c r="D58" s="27">
        <v>5527829</v>
      </c>
      <c r="E58" s="27">
        <v>-5190098</v>
      </c>
      <c r="F58" s="27">
        <f t="shared" si="15"/>
        <v>337731</v>
      </c>
      <c r="G58" s="21">
        <v>7500</v>
      </c>
      <c r="H58" s="27">
        <v>7500</v>
      </c>
      <c r="I58" s="27">
        <f t="shared" si="16"/>
        <v>330231</v>
      </c>
    </row>
    <row r="59" spans="1:11" s="20" customFormat="1" ht="12.75" customHeight="1" x14ac:dyDescent="0.2">
      <c r="B59" s="25" t="s">
        <v>23</v>
      </c>
      <c r="C59" s="26" t="s">
        <v>24</v>
      </c>
      <c r="D59" s="27">
        <v>0</v>
      </c>
      <c r="E59" s="27">
        <v>0</v>
      </c>
      <c r="F59" s="27">
        <f t="shared" si="15"/>
        <v>0</v>
      </c>
      <c r="G59" s="21">
        <v>0</v>
      </c>
      <c r="H59" s="27">
        <v>0</v>
      </c>
      <c r="I59" s="27">
        <f t="shared" si="16"/>
        <v>0</v>
      </c>
    </row>
    <row r="60" spans="1:11" s="20" customFormat="1" ht="12.75" customHeight="1" x14ac:dyDescent="0.2">
      <c r="B60" s="25" t="s">
        <v>25</v>
      </c>
      <c r="C60" s="26" t="s">
        <v>26</v>
      </c>
      <c r="D60" s="27">
        <v>0</v>
      </c>
      <c r="E60" s="27">
        <v>128541774</v>
      </c>
      <c r="F60" s="27">
        <f t="shared" si="15"/>
        <v>128541774</v>
      </c>
      <c r="G60" s="21">
        <v>83400</v>
      </c>
      <c r="H60" s="27">
        <v>0</v>
      </c>
      <c r="I60" s="27">
        <f t="shared" si="16"/>
        <v>128458374</v>
      </c>
    </row>
    <row r="61" spans="1:11" s="20" customFormat="1" ht="12.75" customHeight="1" x14ac:dyDescent="0.2">
      <c r="B61" s="25" t="s">
        <v>27</v>
      </c>
      <c r="C61" s="26" t="s">
        <v>28</v>
      </c>
      <c r="D61" s="27">
        <v>0</v>
      </c>
      <c r="E61" s="27">
        <v>0</v>
      </c>
      <c r="F61" s="27">
        <f t="shared" si="15"/>
        <v>0</v>
      </c>
      <c r="G61" s="21">
        <v>0</v>
      </c>
      <c r="H61" s="27">
        <v>0</v>
      </c>
      <c r="I61" s="27">
        <f t="shared" si="16"/>
        <v>0</v>
      </c>
    </row>
    <row r="62" spans="1:11" s="20" customFormat="1" ht="25.5" customHeight="1" x14ac:dyDescent="0.2">
      <c r="B62" s="25" t="s">
        <v>29</v>
      </c>
      <c r="C62" s="26" t="s">
        <v>30</v>
      </c>
      <c r="D62" s="27">
        <v>52853754</v>
      </c>
      <c r="E62" s="27">
        <v>12865825</v>
      </c>
      <c r="F62" s="27">
        <f t="shared" si="15"/>
        <v>65719579</v>
      </c>
      <c r="G62" s="21">
        <v>32899793</v>
      </c>
      <c r="H62" s="27">
        <v>32899793</v>
      </c>
      <c r="I62" s="27">
        <f t="shared" si="16"/>
        <v>32819786</v>
      </c>
    </row>
    <row r="63" spans="1:11" s="20" customFormat="1" ht="12.75" customHeight="1" x14ac:dyDescent="0.2">
      <c r="B63" s="25" t="s">
        <v>31</v>
      </c>
      <c r="C63" s="26" t="s">
        <v>32</v>
      </c>
      <c r="D63" s="27">
        <v>19553256</v>
      </c>
      <c r="E63" s="27">
        <v>-5100706</v>
      </c>
      <c r="F63" s="27">
        <f t="shared" si="15"/>
        <v>14452550</v>
      </c>
      <c r="G63" s="21">
        <v>10998923</v>
      </c>
      <c r="H63" s="27">
        <v>775823</v>
      </c>
      <c r="I63" s="27">
        <f t="shared" si="16"/>
        <v>3453627</v>
      </c>
    </row>
    <row r="64" spans="1:11" s="20" customFormat="1" ht="4.5" customHeight="1" x14ac:dyDescent="0.2">
      <c r="D64" s="21"/>
      <c r="E64" s="21"/>
      <c r="F64" s="21"/>
      <c r="G64" s="21"/>
      <c r="H64" s="21"/>
      <c r="I64" s="21"/>
    </row>
    <row r="65" spans="1:9" s="20" customFormat="1" ht="12.75" customHeight="1" x14ac:dyDescent="0.2">
      <c r="A65" s="22" t="s">
        <v>33</v>
      </c>
      <c r="B65" s="23" t="s">
        <v>34</v>
      </c>
      <c r="C65" s="23"/>
      <c r="D65" s="24">
        <f>SUM(D67:D73)</f>
        <v>25801802626</v>
      </c>
      <c r="E65" s="24">
        <f t="shared" ref="E65:I65" si="17">SUM(E67:E73)</f>
        <v>377291415</v>
      </c>
      <c r="F65" s="24">
        <f t="shared" si="17"/>
        <v>26179094041</v>
      </c>
      <c r="G65" s="24">
        <f t="shared" si="17"/>
        <v>16146040931</v>
      </c>
      <c r="H65" s="24">
        <f t="shared" si="17"/>
        <v>16058609121</v>
      </c>
      <c r="I65" s="24">
        <f t="shared" si="17"/>
        <v>10033053110</v>
      </c>
    </row>
    <row r="66" spans="1:9" s="20" customFormat="1" ht="3" customHeight="1" x14ac:dyDescent="0.2">
      <c r="D66" s="21"/>
      <c r="E66" s="21"/>
      <c r="F66" s="21"/>
      <c r="G66" s="21"/>
      <c r="H66" s="21"/>
      <c r="I66" s="21"/>
    </row>
    <row r="67" spans="1:9" s="20" customFormat="1" ht="12.75" customHeight="1" x14ac:dyDescent="0.2">
      <c r="B67" s="25" t="s">
        <v>35</v>
      </c>
      <c r="C67" s="26" t="s">
        <v>36</v>
      </c>
      <c r="D67" s="27">
        <v>0</v>
      </c>
      <c r="E67" s="27">
        <v>10914747</v>
      </c>
      <c r="F67" s="27">
        <f t="shared" ref="F67:F72" si="18">D67+E67</f>
        <v>10914747</v>
      </c>
      <c r="G67" s="21">
        <v>4407995</v>
      </c>
      <c r="H67" s="21">
        <v>4407995</v>
      </c>
      <c r="I67" s="27">
        <f t="shared" ref="I67:I72" si="19">F67-G67</f>
        <v>6506752</v>
      </c>
    </row>
    <row r="68" spans="1:9" s="20" customFormat="1" ht="12.75" customHeight="1" x14ac:dyDescent="0.2">
      <c r="B68" s="25" t="s">
        <v>37</v>
      </c>
      <c r="C68" s="26" t="s">
        <v>38</v>
      </c>
      <c r="D68" s="27">
        <v>1127014289</v>
      </c>
      <c r="E68" s="27">
        <v>-114132202</v>
      </c>
      <c r="F68" s="27">
        <f t="shared" si="18"/>
        <v>1012882087</v>
      </c>
      <c r="G68" s="21">
        <v>445269103</v>
      </c>
      <c r="H68" s="21">
        <v>430808998</v>
      </c>
      <c r="I68" s="27">
        <f t="shared" si="19"/>
        <v>567612984</v>
      </c>
    </row>
    <row r="69" spans="1:9" s="20" customFormat="1" ht="12.75" customHeight="1" x14ac:dyDescent="0.2">
      <c r="B69" s="25" t="s">
        <v>39</v>
      </c>
      <c r="C69" s="26" t="s">
        <v>40</v>
      </c>
      <c r="D69" s="27">
        <v>0</v>
      </c>
      <c r="E69" s="27">
        <v>9834977</v>
      </c>
      <c r="F69" s="27">
        <f t="shared" si="18"/>
        <v>9834977</v>
      </c>
      <c r="G69" s="21">
        <v>0</v>
      </c>
      <c r="H69" s="21">
        <v>0</v>
      </c>
      <c r="I69" s="27">
        <f t="shared" si="19"/>
        <v>9834977</v>
      </c>
    </row>
    <row r="70" spans="1:9" s="20" customFormat="1" ht="25.5" customHeight="1" x14ac:dyDescent="0.2">
      <c r="B70" s="25" t="s">
        <v>41</v>
      </c>
      <c r="C70" s="26" t="s">
        <v>42</v>
      </c>
      <c r="D70" s="27">
        <v>396652768</v>
      </c>
      <c r="E70" s="27">
        <v>14925823</v>
      </c>
      <c r="F70" s="27">
        <f t="shared" si="18"/>
        <v>411578591</v>
      </c>
      <c r="G70" s="21">
        <v>130851016</v>
      </c>
      <c r="H70" s="21">
        <v>86339090</v>
      </c>
      <c r="I70" s="27">
        <f t="shared" si="19"/>
        <v>280727575</v>
      </c>
    </row>
    <row r="71" spans="1:9" s="20" customFormat="1" ht="12.75" customHeight="1" x14ac:dyDescent="0.2">
      <c r="B71" s="25" t="s">
        <v>43</v>
      </c>
      <c r="C71" s="26" t="s">
        <v>44</v>
      </c>
      <c r="D71" s="27">
        <v>22637473695</v>
      </c>
      <c r="E71" s="27">
        <v>838583669</v>
      </c>
      <c r="F71" s="27">
        <f t="shared" si="18"/>
        <v>23476057364</v>
      </c>
      <c r="G71" s="21">
        <v>14506225802</v>
      </c>
      <c r="H71" s="27">
        <v>14477766023</v>
      </c>
      <c r="I71" s="27">
        <f t="shared" si="19"/>
        <v>8969831562</v>
      </c>
    </row>
    <row r="72" spans="1:9" s="20" customFormat="1" ht="12.75" customHeight="1" x14ac:dyDescent="0.2">
      <c r="B72" s="25" t="s">
        <v>45</v>
      </c>
      <c r="C72" s="26" t="s">
        <v>46</v>
      </c>
      <c r="D72" s="27">
        <v>1640661874</v>
      </c>
      <c r="E72" s="27">
        <v>-382835599</v>
      </c>
      <c r="F72" s="27">
        <f t="shared" si="18"/>
        <v>1257826275</v>
      </c>
      <c r="G72" s="21">
        <v>1059287015</v>
      </c>
      <c r="H72" s="27">
        <v>1059287015</v>
      </c>
      <c r="I72" s="27">
        <f t="shared" si="19"/>
        <v>198539260</v>
      </c>
    </row>
    <row r="73" spans="1:9" s="20" customFormat="1" ht="12.75" customHeight="1" x14ac:dyDescent="0.2">
      <c r="B73" s="25" t="s">
        <v>47</v>
      </c>
      <c r="C73" s="26" t="s">
        <v>48</v>
      </c>
      <c r="D73" s="27">
        <v>0</v>
      </c>
      <c r="E73" s="27">
        <v>0</v>
      </c>
      <c r="F73" s="27">
        <v>0</v>
      </c>
      <c r="G73" s="21">
        <v>0</v>
      </c>
      <c r="H73" s="27">
        <v>0</v>
      </c>
      <c r="I73" s="27">
        <v>0</v>
      </c>
    </row>
    <row r="74" spans="1:9" s="20" customFormat="1" ht="4.5" customHeight="1" x14ac:dyDescent="0.2">
      <c r="A74" s="28"/>
      <c r="B74" s="28"/>
      <c r="C74" s="28"/>
      <c r="D74" s="29"/>
      <c r="E74" s="29"/>
      <c r="F74" s="29"/>
      <c r="G74" s="29"/>
      <c r="H74" s="29"/>
      <c r="I74" s="29"/>
    </row>
    <row r="75" spans="1:9" s="20" customFormat="1" ht="12.75" customHeight="1" x14ac:dyDescent="0.2">
      <c r="A75" s="22" t="s">
        <v>49</v>
      </c>
      <c r="B75" s="23" t="s">
        <v>50</v>
      </c>
      <c r="C75" s="23"/>
      <c r="D75" s="24">
        <f>SUM(D77:D85)</f>
        <v>919439746</v>
      </c>
      <c r="E75" s="24">
        <f t="shared" ref="E75:I75" si="20">SUM(E77:E85)</f>
        <v>-398737372</v>
      </c>
      <c r="F75" s="24">
        <f t="shared" si="20"/>
        <v>520702374</v>
      </c>
      <c r="G75" s="24">
        <f t="shared" si="20"/>
        <v>199760262</v>
      </c>
      <c r="H75" s="24">
        <f t="shared" si="20"/>
        <v>183618784</v>
      </c>
      <c r="I75" s="24">
        <f t="shared" si="20"/>
        <v>320942112</v>
      </c>
    </row>
    <row r="76" spans="1:9" s="20" customFormat="1" ht="3" customHeight="1" x14ac:dyDescent="0.2">
      <c r="D76" s="21"/>
      <c r="E76" s="21"/>
      <c r="F76" s="21"/>
      <c r="G76" s="21"/>
      <c r="H76" s="21"/>
      <c r="I76" s="21"/>
    </row>
    <row r="77" spans="1:9" s="20" customFormat="1" ht="25.5" customHeight="1" x14ac:dyDescent="0.2">
      <c r="B77" s="25" t="s">
        <v>51</v>
      </c>
      <c r="C77" s="26" t="s">
        <v>52</v>
      </c>
      <c r="D77" s="27">
        <v>118678650</v>
      </c>
      <c r="E77" s="27">
        <v>-54260382</v>
      </c>
      <c r="F77" s="27">
        <f t="shared" ref="F77:F85" si="21">D77+E77</f>
        <v>64418268</v>
      </c>
      <c r="G77" s="21">
        <v>27212410</v>
      </c>
      <c r="H77" s="27">
        <v>19153926</v>
      </c>
      <c r="I77" s="27">
        <f t="shared" ref="I77:I85" si="22">F77-G77</f>
        <v>37205858</v>
      </c>
    </row>
    <row r="78" spans="1:9" s="20" customFormat="1" ht="12.75" customHeight="1" x14ac:dyDescent="0.2">
      <c r="B78" s="25" t="s">
        <v>53</v>
      </c>
      <c r="C78" s="26" t="s">
        <v>54</v>
      </c>
      <c r="D78" s="27">
        <v>0</v>
      </c>
      <c r="E78" s="27">
        <v>0</v>
      </c>
      <c r="F78" s="27">
        <f t="shared" si="21"/>
        <v>0</v>
      </c>
      <c r="G78" s="21">
        <v>0</v>
      </c>
      <c r="H78" s="27">
        <v>0</v>
      </c>
      <c r="I78" s="27">
        <f t="shared" si="22"/>
        <v>0</v>
      </c>
    </row>
    <row r="79" spans="1:9" s="20" customFormat="1" ht="12.75" customHeight="1" x14ac:dyDescent="0.2">
      <c r="B79" s="25" t="s">
        <v>55</v>
      </c>
      <c r="C79" s="26" t="s">
        <v>56</v>
      </c>
      <c r="D79" s="27">
        <v>151076240</v>
      </c>
      <c r="E79" s="27">
        <v>144239618</v>
      </c>
      <c r="F79" s="27">
        <f t="shared" si="21"/>
        <v>295315858</v>
      </c>
      <c r="G79" s="21">
        <v>172547852</v>
      </c>
      <c r="H79" s="27">
        <v>164464858</v>
      </c>
      <c r="I79" s="27">
        <f t="shared" si="22"/>
        <v>122768006</v>
      </c>
    </row>
    <row r="80" spans="1:9" s="20" customFormat="1" ht="12.75" customHeight="1" x14ac:dyDescent="0.2">
      <c r="B80" s="25" t="s">
        <v>57</v>
      </c>
      <c r="C80" s="26" t="s">
        <v>58</v>
      </c>
      <c r="D80" s="27">
        <v>0</v>
      </c>
      <c r="E80" s="27">
        <v>0</v>
      </c>
      <c r="F80" s="27">
        <f t="shared" si="21"/>
        <v>0</v>
      </c>
      <c r="G80" s="21">
        <v>0</v>
      </c>
      <c r="H80" s="27">
        <v>0</v>
      </c>
      <c r="I80" s="27">
        <f t="shared" si="22"/>
        <v>0</v>
      </c>
    </row>
    <row r="81" spans="1:11" s="20" customFormat="1" ht="12.75" customHeight="1" x14ac:dyDescent="0.2">
      <c r="B81" s="25" t="s">
        <v>59</v>
      </c>
      <c r="C81" s="26" t="s">
        <v>60</v>
      </c>
      <c r="D81" s="27">
        <v>624684856</v>
      </c>
      <c r="E81" s="27">
        <v>-463716608</v>
      </c>
      <c r="F81" s="27">
        <f t="shared" si="21"/>
        <v>160968248</v>
      </c>
      <c r="G81" s="21">
        <v>0</v>
      </c>
      <c r="H81" s="27">
        <v>0</v>
      </c>
      <c r="I81" s="27">
        <f t="shared" si="22"/>
        <v>160968248</v>
      </c>
    </row>
    <row r="82" spans="1:11" s="20" customFormat="1" ht="12.75" customHeight="1" x14ac:dyDescent="0.2">
      <c r="B82" s="25" t="s">
        <v>61</v>
      </c>
      <c r="C82" s="26" t="s">
        <v>62</v>
      </c>
      <c r="D82" s="27">
        <v>0</v>
      </c>
      <c r="E82" s="27">
        <v>0</v>
      </c>
      <c r="F82" s="27">
        <f t="shared" si="21"/>
        <v>0</v>
      </c>
      <c r="G82" s="21">
        <v>0</v>
      </c>
      <c r="H82" s="27">
        <v>0</v>
      </c>
      <c r="I82" s="27">
        <f t="shared" si="22"/>
        <v>0</v>
      </c>
    </row>
    <row r="83" spans="1:11" s="20" customFormat="1" ht="12.75" customHeight="1" x14ac:dyDescent="0.2">
      <c r="B83" s="25" t="s">
        <v>63</v>
      </c>
      <c r="C83" s="26" t="s">
        <v>64</v>
      </c>
      <c r="D83" s="27">
        <v>25000000</v>
      </c>
      <c r="E83" s="27">
        <v>-25000000</v>
      </c>
      <c r="F83" s="27">
        <f t="shared" si="21"/>
        <v>0</v>
      </c>
      <c r="G83" s="21">
        <v>0</v>
      </c>
      <c r="H83" s="27">
        <v>0</v>
      </c>
      <c r="I83" s="27">
        <f t="shared" si="22"/>
        <v>0</v>
      </c>
    </row>
    <row r="84" spans="1:11" s="20" customFormat="1" ht="12.75" customHeight="1" x14ac:dyDescent="0.2">
      <c r="B84" s="25" t="s">
        <v>65</v>
      </c>
      <c r="C84" s="26" t="s">
        <v>66</v>
      </c>
      <c r="D84" s="27">
        <v>0</v>
      </c>
      <c r="E84" s="27">
        <v>0</v>
      </c>
      <c r="F84" s="27">
        <f t="shared" si="21"/>
        <v>0</v>
      </c>
      <c r="G84" s="21">
        <v>0</v>
      </c>
      <c r="H84" s="27">
        <v>0</v>
      </c>
      <c r="I84" s="27">
        <f t="shared" si="22"/>
        <v>0</v>
      </c>
    </row>
    <row r="85" spans="1:11" s="20" customFormat="1" ht="12.75" customHeight="1" x14ac:dyDescent="0.2">
      <c r="B85" s="25" t="s">
        <v>67</v>
      </c>
      <c r="C85" s="26" t="s">
        <v>68</v>
      </c>
      <c r="D85" s="27">
        <v>0</v>
      </c>
      <c r="E85" s="27">
        <v>0</v>
      </c>
      <c r="F85" s="27">
        <f t="shared" si="21"/>
        <v>0</v>
      </c>
      <c r="G85" s="21">
        <v>0</v>
      </c>
      <c r="H85" s="27">
        <v>0</v>
      </c>
      <c r="I85" s="27">
        <f t="shared" si="22"/>
        <v>0</v>
      </c>
    </row>
    <row r="86" spans="1:11" s="20" customFormat="1" ht="4.5" customHeight="1" x14ac:dyDescent="0.2">
      <c r="D86" s="21"/>
      <c r="E86" s="21"/>
      <c r="F86" s="21"/>
      <c r="G86" s="21"/>
      <c r="H86" s="21"/>
      <c r="I86" s="21"/>
    </row>
    <row r="87" spans="1:11" s="20" customFormat="1" ht="12.75" customHeight="1" x14ac:dyDescent="0.2">
      <c r="A87" s="22" t="s">
        <v>69</v>
      </c>
      <c r="B87" s="23" t="s">
        <v>70</v>
      </c>
      <c r="C87" s="23"/>
      <c r="D87" s="24">
        <f>SUM(D89:D92)</f>
        <v>18831242399</v>
      </c>
      <c r="E87" s="24">
        <f t="shared" ref="E87:I87" si="23">SUM(E89:E92)</f>
        <v>-611962099</v>
      </c>
      <c r="F87" s="24">
        <f t="shared" si="23"/>
        <v>18219280300</v>
      </c>
      <c r="G87" s="24">
        <f t="shared" si="23"/>
        <v>15680544328</v>
      </c>
      <c r="H87" s="24">
        <f t="shared" si="23"/>
        <v>15666642826</v>
      </c>
      <c r="I87" s="24">
        <f t="shared" si="23"/>
        <v>2538735972</v>
      </c>
    </row>
    <row r="88" spans="1:11" s="20" customFormat="1" ht="3" customHeight="1" x14ac:dyDescent="0.2">
      <c r="D88" s="21"/>
      <c r="E88" s="21"/>
      <c r="F88" s="21"/>
      <c r="G88" s="21"/>
      <c r="H88" s="21"/>
      <c r="I88" s="21"/>
    </row>
    <row r="89" spans="1:11" s="20" customFormat="1" ht="25.5" customHeight="1" x14ac:dyDescent="0.2">
      <c r="B89" s="25" t="s">
        <v>71</v>
      </c>
      <c r="C89" s="26" t="s">
        <v>72</v>
      </c>
      <c r="D89" s="27">
        <v>934187461</v>
      </c>
      <c r="E89" s="27">
        <v>0</v>
      </c>
      <c r="F89" s="27">
        <f t="shared" ref="F89:F92" si="24">D89+E89</f>
        <v>934187461</v>
      </c>
      <c r="G89" s="21">
        <v>751068859</v>
      </c>
      <c r="H89" s="27">
        <v>751068859</v>
      </c>
      <c r="I89" s="27">
        <f t="shared" ref="I89:I92" si="25">F89-G89</f>
        <v>183118602</v>
      </c>
    </row>
    <row r="90" spans="1:11" s="20" customFormat="1" ht="37.5" customHeight="1" x14ac:dyDescent="0.2">
      <c r="B90" s="25" t="s">
        <v>73</v>
      </c>
      <c r="C90" s="26" t="s">
        <v>74</v>
      </c>
      <c r="D90" s="27">
        <v>17897054938</v>
      </c>
      <c r="E90" s="27">
        <v>-611962099</v>
      </c>
      <c r="F90" s="27">
        <f t="shared" si="24"/>
        <v>17285092839</v>
      </c>
      <c r="G90" s="21">
        <v>14929475469</v>
      </c>
      <c r="H90" s="27">
        <v>14915573967</v>
      </c>
      <c r="I90" s="27">
        <f t="shared" si="25"/>
        <v>2355617370</v>
      </c>
    </row>
    <row r="91" spans="1:11" s="20" customFormat="1" ht="12.75" customHeight="1" x14ac:dyDescent="0.2">
      <c r="B91" s="25" t="s">
        <v>75</v>
      </c>
      <c r="C91" s="26" t="s">
        <v>76</v>
      </c>
      <c r="D91" s="27">
        <v>0</v>
      </c>
      <c r="E91" s="27">
        <v>0</v>
      </c>
      <c r="F91" s="27">
        <f t="shared" si="24"/>
        <v>0</v>
      </c>
      <c r="G91" s="21">
        <v>0</v>
      </c>
      <c r="H91" s="27">
        <v>0</v>
      </c>
      <c r="I91" s="27">
        <f t="shared" si="25"/>
        <v>0</v>
      </c>
    </row>
    <row r="92" spans="1:11" s="20" customFormat="1" ht="12.75" customHeight="1" x14ac:dyDescent="0.2">
      <c r="B92" s="25" t="s">
        <v>77</v>
      </c>
      <c r="C92" s="26" t="s">
        <v>78</v>
      </c>
      <c r="D92" s="27">
        <v>0</v>
      </c>
      <c r="E92" s="27">
        <v>0</v>
      </c>
      <c r="F92" s="27">
        <f t="shared" si="24"/>
        <v>0</v>
      </c>
      <c r="G92" s="21">
        <v>0</v>
      </c>
      <c r="H92" s="27">
        <v>0</v>
      </c>
      <c r="I92" s="27">
        <f t="shared" si="25"/>
        <v>0</v>
      </c>
    </row>
    <row r="93" spans="1:11" s="20" customFormat="1" ht="2.25" customHeight="1" x14ac:dyDescent="0.2">
      <c r="D93" s="21"/>
      <c r="E93" s="21"/>
      <c r="F93" s="21"/>
      <c r="G93" s="21"/>
      <c r="H93" s="21"/>
      <c r="I93" s="21"/>
    </row>
    <row r="94" spans="1:11" s="19" customFormat="1" ht="15.95" customHeight="1" x14ac:dyDescent="0.2">
      <c r="A94" s="30" t="s">
        <v>80</v>
      </c>
      <c r="B94" s="30"/>
      <c r="C94" s="30"/>
      <c r="D94" s="31">
        <f t="shared" ref="D94:I94" si="26">SUM(D10,D52)</f>
        <v>81941316438</v>
      </c>
      <c r="E94" s="31">
        <f t="shared" si="26"/>
        <v>2058109208</v>
      </c>
      <c r="F94" s="31">
        <f t="shared" si="26"/>
        <v>83999425646</v>
      </c>
      <c r="G94" s="31">
        <f t="shared" si="26"/>
        <v>55095768486</v>
      </c>
      <c r="H94" s="31">
        <f t="shared" si="26"/>
        <v>53913448441</v>
      </c>
      <c r="I94" s="31">
        <f t="shared" si="26"/>
        <v>28903657160</v>
      </c>
      <c r="J94" s="17"/>
      <c r="K94" s="18"/>
    </row>
    <row r="95" spans="1:11" s="2" customFormat="1" ht="12.75" customHeight="1" x14ac:dyDescent="0.2">
      <c r="A95" s="32" t="s">
        <v>81</v>
      </c>
      <c r="B95" s="32"/>
      <c r="C95" s="32"/>
      <c r="D95" s="33"/>
      <c r="E95" s="33"/>
      <c r="F95" s="33"/>
      <c r="G95" s="33"/>
      <c r="H95" s="33"/>
      <c r="I95" s="33"/>
    </row>
    <row r="96" spans="1:11" s="34" customFormat="1" ht="12.75" customHeight="1" x14ac:dyDescent="0.2">
      <c r="D96" s="35"/>
      <c r="E96" s="35"/>
      <c r="F96" s="35"/>
      <c r="G96" s="35"/>
      <c r="H96" s="35"/>
      <c r="I96" s="35"/>
    </row>
    <row r="98" spans="3:8" x14ac:dyDescent="0.2">
      <c r="C98" s="36"/>
      <c r="D98" s="27"/>
      <c r="E98" s="27"/>
      <c r="F98" s="27"/>
      <c r="G98" s="27"/>
      <c r="H98" s="27"/>
    </row>
    <row r="99" spans="3:8" x14ac:dyDescent="0.2">
      <c r="C99" s="36"/>
      <c r="D99" s="38"/>
      <c r="E99" s="38"/>
      <c r="F99" s="38"/>
      <c r="G99" s="38"/>
      <c r="H99" s="38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2022-10-28T19:41:18Z</dcterms:created>
  <dcterms:modified xsi:type="dcterms:W3CDTF">2022-10-28T19:41:18Z</dcterms:modified>
</cp:coreProperties>
</file>