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7CAB6DBF-1D7E-4485-AD87-0E93A28E47FE}" xr6:coauthVersionLast="40" xr6:coauthVersionMax="40" xr10:uidLastSave="{00000000-0000-0000-0000-000000000000}"/>
  <bookViews>
    <workbookView xWindow="0" yWindow="0" windowWidth="25200" windowHeight="11775" xr2:uid="{6F5118B3-7080-4B48-BA0E-0638A2D97209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0" i="1" l="1"/>
  <c r="F138" i="1" s="1"/>
  <c r="F139" i="1"/>
  <c r="I139" i="1" s="1"/>
  <c r="H138" i="1"/>
  <c r="G138" i="1"/>
  <c r="E138" i="1"/>
  <c r="D138" i="1"/>
  <c r="H134" i="1"/>
  <c r="E134" i="1"/>
  <c r="H131" i="1"/>
  <c r="G131" i="1"/>
  <c r="E128" i="1"/>
  <c r="D128" i="1"/>
  <c r="G127" i="1"/>
  <c r="E126" i="1"/>
  <c r="H125" i="1"/>
  <c r="G125" i="1"/>
  <c r="G137" i="1" s="1"/>
  <c r="F106" i="1"/>
  <c r="I106" i="1" s="1"/>
  <c r="F105" i="1"/>
  <c r="I105" i="1" s="1"/>
  <c r="F104" i="1"/>
  <c r="I104" i="1" s="1"/>
  <c r="I103" i="1"/>
  <c r="F103" i="1"/>
  <c r="F102" i="1"/>
  <c r="I102" i="1" s="1"/>
  <c r="F101" i="1"/>
  <c r="I101" i="1" s="1"/>
  <c r="H100" i="1"/>
  <c r="G100" i="1"/>
  <c r="G134" i="1" s="1"/>
  <c r="E100" i="1"/>
  <c r="D100" i="1"/>
  <c r="D134" i="1" s="1"/>
  <c r="F99" i="1"/>
  <c r="I99" i="1" s="1"/>
  <c r="F98" i="1"/>
  <c r="I98" i="1" s="1"/>
  <c r="H97" i="1"/>
  <c r="G97" i="1"/>
  <c r="E97" i="1"/>
  <c r="E131" i="1" s="1"/>
  <c r="D97" i="1"/>
  <c r="D131" i="1" s="1"/>
  <c r="F96" i="1"/>
  <c r="I96" i="1" s="1"/>
  <c r="I95" i="1"/>
  <c r="F95" i="1"/>
  <c r="H94" i="1"/>
  <c r="H128" i="1" s="1"/>
  <c r="G94" i="1"/>
  <c r="G128" i="1" s="1"/>
  <c r="F94" i="1"/>
  <c r="I94" i="1" s="1"/>
  <c r="I128" i="1" s="1"/>
  <c r="E94" i="1"/>
  <c r="D94" i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I87" i="1"/>
  <c r="F87" i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I79" i="1"/>
  <c r="F79" i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H71" i="1"/>
  <c r="G71" i="1"/>
  <c r="E71" i="1"/>
  <c r="E60" i="1" s="1"/>
  <c r="E125" i="1" s="1"/>
  <c r="E137" i="1" s="1"/>
  <c r="D71" i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I63" i="1"/>
  <c r="F63" i="1"/>
  <c r="F62" i="1"/>
  <c r="I62" i="1" s="1"/>
  <c r="F61" i="1"/>
  <c r="I61" i="1" s="1"/>
  <c r="H60" i="1"/>
  <c r="G60" i="1"/>
  <c r="D60" i="1"/>
  <c r="D125" i="1" s="1"/>
  <c r="D137" i="1" s="1"/>
  <c r="H59" i="1"/>
  <c r="E59" i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H51" i="1"/>
  <c r="H133" i="1" s="1"/>
  <c r="H132" i="1" s="1"/>
  <c r="G51" i="1"/>
  <c r="G133" i="1" s="1"/>
  <c r="G132" i="1" s="1"/>
  <c r="E51" i="1"/>
  <c r="E133" i="1" s="1"/>
  <c r="E132" i="1" s="1"/>
  <c r="D51" i="1"/>
  <c r="D133" i="1" s="1"/>
  <c r="D132" i="1" s="1"/>
  <c r="I50" i="1"/>
  <c r="F50" i="1"/>
  <c r="F49" i="1"/>
  <c r="I49" i="1" s="1"/>
  <c r="I48" i="1"/>
  <c r="I130" i="1" s="1"/>
  <c r="H48" i="1"/>
  <c r="H130" i="1" s="1"/>
  <c r="H129" i="1" s="1"/>
  <c r="G48" i="1"/>
  <c r="G130" i="1" s="1"/>
  <c r="G129" i="1" s="1"/>
  <c r="F48" i="1"/>
  <c r="F130" i="1" s="1"/>
  <c r="E48" i="1"/>
  <c r="E130" i="1" s="1"/>
  <c r="E129" i="1" s="1"/>
  <c r="D48" i="1"/>
  <c r="D130" i="1" s="1"/>
  <c r="D129" i="1" s="1"/>
  <c r="F47" i="1"/>
  <c r="I47" i="1" s="1"/>
  <c r="F46" i="1"/>
  <c r="F45" i="1" s="1"/>
  <c r="H45" i="1"/>
  <c r="H127" i="1" s="1"/>
  <c r="H126" i="1" s="1"/>
  <c r="G45" i="1"/>
  <c r="E45" i="1"/>
  <c r="E127" i="1" s="1"/>
  <c r="D45" i="1"/>
  <c r="D127" i="1" s="1"/>
  <c r="D126" i="1" s="1"/>
  <c r="F44" i="1"/>
  <c r="I44" i="1" s="1"/>
  <c r="F43" i="1"/>
  <c r="I43" i="1" s="1"/>
  <c r="I42" i="1"/>
  <c r="F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I34" i="1"/>
  <c r="F34" i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I26" i="1"/>
  <c r="F26" i="1"/>
  <c r="F25" i="1"/>
  <c r="I25" i="1" s="1"/>
  <c r="F24" i="1"/>
  <c r="F22" i="1" s="1"/>
  <c r="I22" i="1" s="1"/>
  <c r="F23" i="1"/>
  <c r="I23" i="1" s="1"/>
  <c r="H22" i="1"/>
  <c r="G22" i="1"/>
  <c r="E22" i="1"/>
  <c r="E11" i="1" s="1"/>
  <c r="E124" i="1" s="1"/>
  <c r="D22" i="1"/>
  <c r="D11" i="1" s="1"/>
  <c r="F21" i="1"/>
  <c r="I21" i="1" s="1"/>
  <c r="F20" i="1"/>
  <c r="I20" i="1" s="1"/>
  <c r="F19" i="1"/>
  <c r="I19" i="1" s="1"/>
  <c r="I18" i="1"/>
  <c r="F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1" i="1"/>
  <c r="H124" i="1" s="1"/>
  <c r="G11" i="1"/>
  <c r="H10" i="1"/>
  <c r="H108" i="1" s="1"/>
  <c r="D124" i="1" l="1"/>
  <c r="D10" i="1"/>
  <c r="I60" i="1"/>
  <c r="H136" i="1"/>
  <c r="H123" i="1"/>
  <c r="H135" i="1" s="1"/>
  <c r="H142" i="1" s="1"/>
  <c r="E123" i="1"/>
  <c r="E135" i="1" s="1"/>
  <c r="E142" i="1" s="1"/>
  <c r="E136" i="1"/>
  <c r="I11" i="1"/>
  <c r="I45" i="1"/>
  <c r="I127" i="1" s="1"/>
  <c r="I126" i="1" s="1"/>
  <c r="F127" i="1"/>
  <c r="F97" i="1"/>
  <c r="I24" i="1"/>
  <c r="F60" i="1"/>
  <c r="F71" i="1"/>
  <c r="I71" i="1" s="1"/>
  <c r="F100" i="1"/>
  <c r="I46" i="1"/>
  <c r="G59" i="1"/>
  <c r="G124" i="1"/>
  <c r="G10" i="1"/>
  <c r="I140" i="1"/>
  <c r="I138" i="1" s="1"/>
  <c r="E10" i="1"/>
  <c r="E108" i="1" s="1"/>
  <c r="H137" i="1"/>
  <c r="G126" i="1"/>
  <c r="F128" i="1"/>
  <c r="F11" i="1"/>
  <c r="F51" i="1"/>
  <c r="D59" i="1"/>
  <c r="D108" i="1" s="1"/>
  <c r="F10" i="1" l="1"/>
  <c r="F124" i="1"/>
  <c r="G108" i="1"/>
  <c r="F59" i="1"/>
  <c r="F108" i="1" s="1"/>
  <c r="F125" i="1"/>
  <c r="I125" i="1"/>
  <c r="I59" i="1"/>
  <c r="F126" i="1"/>
  <c r="I100" i="1"/>
  <c r="I134" i="1" s="1"/>
  <c r="F134" i="1"/>
  <c r="F131" i="1"/>
  <c r="F129" i="1" s="1"/>
  <c r="I97" i="1"/>
  <c r="I131" i="1" s="1"/>
  <c r="I129" i="1" s="1"/>
  <c r="I51" i="1"/>
  <c r="I133" i="1" s="1"/>
  <c r="I132" i="1" s="1"/>
  <c r="F133" i="1"/>
  <c r="G136" i="1"/>
  <c r="G123" i="1"/>
  <c r="G135" i="1" s="1"/>
  <c r="G142" i="1" s="1"/>
  <c r="I124" i="1"/>
  <c r="I10" i="1"/>
  <c r="D123" i="1"/>
  <c r="D135" i="1" s="1"/>
  <c r="D142" i="1" s="1"/>
  <c r="D136" i="1"/>
  <c r="I108" i="1" l="1"/>
  <c r="F132" i="1"/>
  <c r="I137" i="1"/>
  <c r="F136" i="1"/>
  <c r="F123" i="1"/>
  <c r="I123" i="1"/>
  <c r="I135" i="1" s="1"/>
  <c r="I142" i="1" s="1"/>
  <c r="I136" i="1"/>
  <c r="F137" i="1"/>
  <c r="F135" i="1" l="1"/>
  <c r="F142" i="1" s="1"/>
</calcChain>
</file>

<file path=xl/sharedStrings.xml><?xml version="1.0" encoding="utf-8"?>
<sst xmlns="http://schemas.openxmlformats.org/spreadsheetml/2006/main" count="131" uniqueCount="69">
  <si>
    <t>GOBIERNO CONSTITUCIONAL DEL ESTADO DE CHIAPAS</t>
  </si>
  <si>
    <t>GOBIERNO ESTATAL</t>
  </si>
  <si>
    <t>ESTADO ANALÍTICO DEL EJERCICIO DE PRESUPUESTO DE EGRESOS DETALLADO CONSOLIDADO</t>
  </si>
  <si>
    <t>CLASIFICACIÓN ADMINISTRATIVA</t>
  </si>
  <si>
    <t>DEL 1 DE ENERO AL 30 DE SEPTIEMBRE DE 2022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</si>
  <si>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</si>
  <si>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</si>
  <si>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</si>
  <si>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</si>
  <si>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</si>
  <si>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</si>
  <si>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</si>
  <si>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</si>
  <si>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</si>
  <si>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</si>
  <si>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</si>
  <si>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</si>
  <si>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</si>
  <si>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</si>
  <si>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</si>
  <si>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</si>
  <si>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</si>
  <si>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</si>
  <si>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</si>
  <si>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</si>
  <si>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</si>
  <si>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</si>
  <si>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</si>
  <si>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</si>
  <si>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</si>
  <si>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</si>
  <si>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</si>
  <si>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</si>
  <si>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</si>
  <si>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</si>
  <si>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</si>
  <si>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</si>
  <si>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</si>
  <si>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</si>
  <si>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</si>
  <si>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</si>
  <si>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</si>
  <si>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</si>
  <si>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</si>
  <si>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</si>
  <si>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</si>
  <si>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</si>
  <si>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</si>
  <si>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</si>
  <si>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</si>
  <si>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</si>
  <si>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</si>
  <si>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</si>
  <si>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</si>
  <si>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</si>
  <si>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</si>
  <si>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</si>
  <si>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</si>
  <si>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</si>
  <si>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</si>
  <si>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</si>
  <si>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</si>
  <si>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</si>
  <si>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</si>
  <si>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</si>
  <si>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No Etiquetado</t>
  </si>
  <si>
    <t>Etiquetado</t>
  </si>
  <si>
    <t>ENTIDADES PARAESTATALES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</si>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</sst>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2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60">
    <xf numFmtId="0" fontId="0" fillId="0" borderId="0" xfId="0"/>
    <xf numFmtId="0" fontId="3" fillId="2" borderId="0" xfId="0" applyFont="1" applyFill="1" applyBorder="1" applyAlignment="1">
      <alignment horizontal="left" vertical="center"/>
    </xf>
    <xf numFmtId="0" fontId="4" fillId="0" borderId="0" xfId="1" applyFont="1" applyBorder="1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2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4" fillId="0" borderId="0" xfId="1" applyFont="1" applyFill="1" applyBorder="1"/>
    <xf numFmtId="0" fontId="4" fillId="0" borderId="0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justify" vertical="top"/>
    </xf>
    <xf numFmtId="164" fontId="8" fillId="0" borderId="0" xfId="0" applyNumberFormat="1" applyFont="1" applyFill="1" applyBorder="1" applyAlignment="1">
      <alignment horizontal="right" vertical="top"/>
    </xf>
    <xf numFmtId="0" fontId="9" fillId="4" borderId="7" xfId="0" applyFont="1" applyFill="1" applyBorder="1" applyAlignment="1">
      <alignment horizontal="justify" vertical="center"/>
    </xf>
    <xf numFmtId="164" fontId="9" fillId="4" borderId="7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5" borderId="0" xfId="1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/>
    <xf numFmtId="164" fontId="8" fillId="0" borderId="0" xfId="0" applyNumberFormat="1" applyFont="1" applyBorder="1" applyAlignment="1">
      <alignment horizontal="right" vertical="top"/>
    </xf>
    <xf numFmtId="0" fontId="10" fillId="0" borderId="0" xfId="1" applyFont="1" applyFill="1" applyBorder="1"/>
    <xf numFmtId="164" fontId="4" fillId="0" borderId="0" xfId="1" applyNumberFormat="1" applyFont="1" applyFill="1" applyBorder="1"/>
    <xf numFmtId="0" fontId="11" fillId="0" borderId="0" xfId="1" applyFont="1" applyFill="1" applyBorder="1"/>
    <xf numFmtId="0" fontId="11" fillId="0" borderId="0" xfId="3" applyFont="1" applyFill="1" applyBorder="1" applyAlignment="1">
      <alignment horizontal="center" vertical="top"/>
    </xf>
    <xf numFmtId="0" fontId="11" fillId="0" borderId="0" xfId="3" applyFont="1" applyFill="1" applyBorder="1" applyAlignment="1">
      <alignment horizontal="justify" vertical="top"/>
    </xf>
    <xf numFmtId="164" fontId="12" fillId="0" borderId="0" xfId="0" applyNumberFormat="1" applyFont="1" applyBorder="1" applyAlignment="1">
      <alignment horizontal="right" vertical="top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11" fillId="0" borderId="8" xfId="1" applyFont="1" applyFill="1" applyBorder="1"/>
    <xf numFmtId="164" fontId="4" fillId="0" borderId="8" xfId="1" applyNumberFormat="1" applyFont="1" applyFill="1" applyBorder="1"/>
    <xf numFmtId="164" fontId="7" fillId="0" borderId="8" xfId="3" applyNumberFormat="1" applyFont="1" applyFill="1" applyBorder="1" applyAlignment="1">
      <alignment horizontal="right"/>
    </xf>
    <xf numFmtId="0" fontId="0" fillId="0" borderId="0" xfId="0" applyBorder="1"/>
    <xf numFmtId="0" fontId="11" fillId="0" borderId="0" xfId="1" applyFont="1" applyBorder="1"/>
    <xf numFmtId="0" fontId="13" fillId="0" borderId="0" xfId="0" applyFont="1" applyBorder="1"/>
    <xf numFmtId="0" fontId="9" fillId="4" borderId="9" xfId="0" applyFont="1" applyFill="1" applyBorder="1" applyAlignment="1">
      <alignment horizontal="justify" vertical="center"/>
    </xf>
    <xf numFmtId="164" fontId="9" fillId="4" borderId="9" xfId="0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>
      <alignment horizontal="left" vertical="top" wrapText="1"/>
    </xf>
    <xf numFmtId="164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0" xfId="1" applyFont="1" applyBorder="1"/>
    <xf numFmtId="164" fontId="15" fillId="0" borderId="0" xfId="1" applyNumberFormat="1" applyFont="1" applyBorder="1"/>
    <xf numFmtId="0" fontId="16" fillId="0" borderId="0" xfId="0" applyFont="1" applyBorder="1"/>
    <xf numFmtId="0" fontId="16" fillId="0" borderId="0" xfId="0" applyFont="1"/>
    <xf numFmtId="0" fontId="11" fillId="0" borderId="0" xfId="1" applyFont="1" applyBorder="1" applyAlignment="1">
      <alignment horizontal="center"/>
    </xf>
    <xf numFmtId="164" fontId="11" fillId="0" borderId="0" xfId="1" applyNumberFormat="1" applyFont="1" applyBorder="1"/>
    <xf numFmtId="0" fontId="13" fillId="0" borderId="0" xfId="0" applyFont="1"/>
    <xf numFmtId="0" fontId="15" fillId="0" borderId="0" xfId="3" applyFont="1" applyFill="1" applyBorder="1" applyAlignment="1">
      <alignment horizontal="left"/>
    </xf>
    <xf numFmtId="0" fontId="17" fillId="6" borderId="0" xfId="1" applyFont="1" applyFill="1" applyBorder="1"/>
    <xf numFmtId="164" fontId="17" fillId="6" borderId="0" xfId="1" applyNumberFormat="1" applyFont="1" applyFill="1" applyBorder="1"/>
    <xf numFmtId="4" fontId="18" fillId="0" borderId="0" xfId="1" applyNumberFormat="1" applyFont="1" applyBorder="1"/>
    <xf numFmtId="4" fontId="19" fillId="0" borderId="0" xfId="1" applyNumberFormat="1" applyFont="1" applyBorder="1"/>
  </cellXfs>
  <cellStyles count="5">
    <cellStyle name="Normal" xfId="0" builtinId="0"/>
    <cellStyle name="Normal 12 3 2 2" xfId="1" xr:uid="{D250EDCA-94E8-485B-8C70-90891FB18D4C}"/>
    <cellStyle name="Normal 18" xfId="2" xr:uid="{9EEB636E-C05C-4D68-93BC-B162D629EF89}"/>
    <cellStyle name="Normal 2 2" xfId="4" xr:uid="{11DBC9A9-95B8-4B81-A856-AF2AA512BEA8}"/>
    <cellStyle name="Normal 3_1. Ingreso Público" xfId="3" xr:uid="{FEAED4D7-7154-44D9-96BB-FA3EAE9774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78CB18D-B614-4CB6-B839-BD69A52AADCA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023D-0265-44CF-A643-3619B5A3F479}">
  <dimension ref="A1:L150"/>
  <sheetViews>
    <sheetView showGridLines="0" tabSelected="1" zoomScaleNormal="100" workbookViewId="0">
      <selection sqref="A1:I109"/>
    </sheetView>
  </sheetViews>
  <sheetFormatPr baseColWidth="10" defaultRowHeight="12.75" x14ac:dyDescent="0.2"/>
  <cols>
    <col min="1" max="2" width="1.7109375" style="45" customWidth="1"/>
    <col min="3" max="3" width="40.7109375" style="2" customWidth="1"/>
    <col min="4" max="9" width="15.140625" style="44" customWidth="1"/>
    <col min="10" max="10" width="11.42578125" style="2"/>
    <col min="11" max="11" width="20.5703125" style="38" customWidth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13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3" customFormat="1" ht="3" customHeight="1" x14ac:dyDescent="0.2">
      <c r="A9" s="14"/>
      <c r="B9" s="14"/>
      <c r="C9" s="15"/>
      <c r="D9" s="16"/>
      <c r="E9" s="16"/>
      <c r="F9" s="16"/>
      <c r="G9" s="16"/>
      <c r="H9" s="16"/>
      <c r="I9" s="16"/>
    </row>
    <row r="10" spans="1:11" s="21" customFormat="1" ht="15.95" hidden="1" customHeight="1" x14ac:dyDescent="0.2">
      <c r="A10" s="17" t="s">
        <v>14</v>
      </c>
      <c r="B10" s="17"/>
      <c r="C10" s="17"/>
      <c r="D10" s="18">
        <f t="shared" ref="D10:I10" si="0">SUM(D11,D45,D48,D51)</f>
        <v>36213125289</v>
      </c>
      <c r="E10" s="18">
        <f t="shared" si="0"/>
        <v>2537350251</v>
      </c>
      <c r="F10" s="18">
        <f t="shared" si="0"/>
        <v>38750475540</v>
      </c>
      <c r="G10" s="18">
        <f t="shared" si="0"/>
        <v>22999885369</v>
      </c>
      <c r="H10" s="18">
        <f t="shared" si="0"/>
        <v>21945384892</v>
      </c>
      <c r="I10" s="18">
        <f t="shared" si="0"/>
        <v>15750590171</v>
      </c>
      <c r="J10" s="19"/>
      <c r="K10" s="20"/>
    </row>
    <row r="11" spans="1:11" s="26" customFormat="1" ht="12.75" hidden="1" customHeight="1" x14ac:dyDescent="0.2">
      <c r="A11" s="22"/>
      <c r="B11" s="22"/>
      <c r="C11" s="22" t="s">
        <v>15</v>
      </c>
      <c r="D11" s="23">
        <f t="shared" ref="D11:I11" si="1">SUM(D12:D22,D25:D44)</f>
        <v>32464622869</v>
      </c>
      <c r="E11" s="23">
        <f t="shared" si="1"/>
        <v>1592358226</v>
      </c>
      <c r="F11" s="23">
        <f t="shared" si="1"/>
        <v>34056981095</v>
      </c>
      <c r="G11" s="23">
        <f t="shared" si="1"/>
        <v>19798325094</v>
      </c>
      <c r="H11" s="23">
        <f t="shared" si="1"/>
        <v>18828570196</v>
      </c>
      <c r="I11" s="23">
        <f t="shared" si="1"/>
        <v>14258656001</v>
      </c>
      <c r="J11" s="24"/>
      <c r="K11" s="25"/>
    </row>
    <row r="12" spans="1:11" s="13" customFormat="1" ht="12.75" hidden="1" customHeight="1" x14ac:dyDescent="0.2">
      <c r="A12" s="14"/>
      <c r="B12" s="14"/>
      <c r="C12" s="15" t="s">
        <v>16</v>
      </c>
      <c r="D12" s="25">
        <v>33560540</v>
      </c>
      <c r="E12" s="25">
        <v>399344</v>
      </c>
      <c r="F12" s="25">
        <f>D12+E12</f>
        <v>33959884</v>
      </c>
      <c r="G12" s="25">
        <v>18332828</v>
      </c>
      <c r="H12" s="25">
        <v>17890503</v>
      </c>
      <c r="I12" s="25">
        <f>F12-G12</f>
        <v>15627056</v>
      </c>
      <c r="K12" s="27"/>
    </row>
    <row r="13" spans="1:11" s="13" customFormat="1" ht="12.75" hidden="1" customHeight="1" x14ac:dyDescent="0.2">
      <c r="A13" s="14"/>
      <c r="B13" s="14"/>
      <c r="C13" s="15" t="s">
        <v>17</v>
      </c>
      <c r="D13" s="25">
        <v>396391352</v>
      </c>
      <c r="E13" s="25">
        <v>56831531</v>
      </c>
      <c r="F13" s="25">
        <f>D13+E13</f>
        <v>453222883</v>
      </c>
      <c r="G13" s="25">
        <v>296426921</v>
      </c>
      <c r="H13" s="25">
        <v>284519528</v>
      </c>
      <c r="I13" s="25">
        <f>F13-G13</f>
        <v>156795962</v>
      </c>
    </row>
    <row r="14" spans="1:11" s="13" customFormat="1" ht="12.75" hidden="1" customHeight="1" x14ac:dyDescent="0.2">
      <c r="A14" s="14"/>
      <c r="B14" s="14"/>
      <c r="C14" s="15" t="s">
        <v>18</v>
      </c>
      <c r="D14" s="25">
        <v>2610346</v>
      </c>
      <c r="E14" s="25">
        <v>2494442</v>
      </c>
      <c r="F14" s="25">
        <f>D14+E14</f>
        <v>5104788</v>
      </c>
      <c r="G14" s="25">
        <v>2714715</v>
      </c>
      <c r="H14" s="25">
        <v>2637725</v>
      </c>
      <c r="I14" s="25">
        <f>F14-G14</f>
        <v>2390073</v>
      </c>
    </row>
    <row r="15" spans="1:11" s="13" customFormat="1" ht="12.75" hidden="1" customHeight="1" x14ac:dyDescent="0.2">
      <c r="A15" s="14"/>
      <c r="B15" s="14"/>
      <c r="C15" s="15" t="s">
        <v>19</v>
      </c>
      <c r="D15" s="25">
        <v>1452166174</v>
      </c>
      <c r="E15" s="25">
        <v>66086467</v>
      </c>
      <c r="F15" s="25">
        <f>D15+E15</f>
        <v>1518252641</v>
      </c>
      <c r="G15" s="25">
        <v>997763902</v>
      </c>
      <c r="H15" s="25">
        <v>874542118</v>
      </c>
      <c r="I15" s="25">
        <f>F15-G15</f>
        <v>520488739</v>
      </c>
    </row>
    <row r="16" spans="1:11" s="13" customFormat="1" ht="12.75" hidden="1" customHeight="1" x14ac:dyDescent="0.2">
      <c r="A16" s="14"/>
      <c r="B16" s="14"/>
      <c r="C16" s="15" t="s">
        <v>20</v>
      </c>
      <c r="D16" s="25">
        <v>30437450</v>
      </c>
      <c r="E16" s="25">
        <v>1831284</v>
      </c>
      <c r="F16" s="25">
        <f>D16+E16</f>
        <v>32268734</v>
      </c>
      <c r="G16" s="25">
        <v>20875961</v>
      </c>
      <c r="H16" s="25">
        <v>20875923</v>
      </c>
      <c r="I16" s="25">
        <f>F16-G16</f>
        <v>11392773</v>
      </c>
    </row>
    <row r="17" spans="1:12" s="13" customFormat="1" ht="12.75" hidden="1" customHeight="1" x14ac:dyDescent="0.2">
      <c r="A17" s="14"/>
      <c r="B17" s="14"/>
      <c r="C17" s="15" t="s">
        <v>21</v>
      </c>
      <c r="D17" s="25">
        <v>77248128</v>
      </c>
      <c r="E17" s="25">
        <v>677959</v>
      </c>
      <c r="F17" s="25">
        <f t="shared" ref="F17:F21" si="2">D17+E17</f>
        <v>77926087</v>
      </c>
      <c r="G17" s="25">
        <v>53417002</v>
      </c>
      <c r="H17" s="25">
        <v>51321103</v>
      </c>
      <c r="I17" s="25">
        <f t="shared" ref="I17:I57" si="3">F17-G17</f>
        <v>24509085</v>
      </c>
    </row>
    <row r="18" spans="1:12" s="13" customFormat="1" ht="12.75" hidden="1" customHeight="1" x14ac:dyDescent="0.2">
      <c r="A18" s="14"/>
      <c r="B18" s="14"/>
      <c r="C18" s="15" t="s">
        <v>22</v>
      </c>
      <c r="D18" s="25">
        <v>11159503</v>
      </c>
      <c r="E18" s="25">
        <v>474633</v>
      </c>
      <c r="F18" s="25">
        <f t="shared" si="2"/>
        <v>11634136</v>
      </c>
      <c r="G18" s="25">
        <v>7285007</v>
      </c>
      <c r="H18" s="25">
        <v>7285007</v>
      </c>
      <c r="I18" s="25">
        <f t="shared" si="3"/>
        <v>4349129</v>
      </c>
    </row>
    <row r="19" spans="1:12" s="13" customFormat="1" ht="26.25" hidden="1" customHeight="1" x14ac:dyDescent="0.2">
      <c r="A19" s="14"/>
      <c r="B19" s="14"/>
      <c r="C19" s="15" t="s">
        <v>23</v>
      </c>
      <c r="D19" s="25">
        <v>21980106</v>
      </c>
      <c r="E19" s="25">
        <v>376752</v>
      </c>
      <c r="F19" s="25">
        <f t="shared" si="2"/>
        <v>22356858</v>
      </c>
      <c r="G19" s="25">
        <v>16448139</v>
      </c>
      <c r="H19" s="25">
        <v>16397491</v>
      </c>
      <c r="I19" s="25">
        <f t="shared" si="3"/>
        <v>5908719</v>
      </c>
    </row>
    <row r="20" spans="1:12" s="13" customFormat="1" ht="26.25" hidden="1" customHeight="1" x14ac:dyDescent="0.2">
      <c r="A20" s="14"/>
      <c r="B20" s="14"/>
      <c r="C20" s="15" t="s">
        <v>24</v>
      </c>
      <c r="D20" s="25">
        <v>6460997</v>
      </c>
      <c r="E20" s="25">
        <v>128879</v>
      </c>
      <c r="F20" s="25">
        <f t="shared" si="2"/>
        <v>6589876</v>
      </c>
      <c r="G20" s="25">
        <v>4510141</v>
      </c>
      <c r="H20" s="25">
        <v>4504249</v>
      </c>
      <c r="I20" s="25">
        <f t="shared" si="3"/>
        <v>2079735</v>
      </c>
    </row>
    <row r="21" spans="1:12" s="13" customFormat="1" ht="26.25" hidden="1" customHeight="1" x14ac:dyDescent="0.2">
      <c r="A21" s="14"/>
      <c r="B21" s="14"/>
      <c r="C21" s="15" t="s">
        <v>25</v>
      </c>
      <c r="D21" s="25">
        <v>5585724</v>
      </c>
      <c r="E21" s="25">
        <v>249829</v>
      </c>
      <c r="F21" s="25">
        <f t="shared" si="2"/>
        <v>5835553</v>
      </c>
      <c r="G21" s="25">
        <v>4128606</v>
      </c>
      <c r="H21" s="25">
        <v>4128606</v>
      </c>
      <c r="I21" s="25">
        <f t="shared" si="3"/>
        <v>1706947</v>
      </c>
      <c r="L21" s="27"/>
    </row>
    <row r="22" spans="1:12" s="28" customFormat="1" ht="12.75" hidden="1" customHeight="1" x14ac:dyDescent="0.2">
      <c r="A22" s="14"/>
      <c r="B22" s="14"/>
      <c r="C22" s="15" t="s">
        <v>26</v>
      </c>
      <c r="D22" s="25">
        <f>SUM(D23:D24)</f>
        <v>9427106531</v>
      </c>
      <c r="E22" s="25">
        <f>SUM(E23:E24)</f>
        <v>-35579915</v>
      </c>
      <c r="F22" s="25">
        <f t="shared" ref="F22:G22" si="4">SUM(F23:F24)</f>
        <v>9391526616</v>
      </c>
      <c r="G22" s="25">
        <f t="shared" si="4"/>
        <v>6384298100</v>
      </c>
      <c r="H22" s="25">
        <f>SUM(H23:H24)</f>
        <v>5620715618</v>
      </c>
      <c r="I22" s="25">
        <f t="shared" si="3"/>
        <v>3007228516</v>
      </c>
    </row>
    <row r="23" spans="1:12" s="28" customFormat="1" ht="12" hidden="1" customHeight="1" x14ac:dyDescent="0.2">
      <c r="A23" s="29"/>
      <c r="B23" s="29"/>
      <c r="C23" s="30" t="s">
        <v>27</v>
      </c>
      <c r="D23" s="31">
        <v>8989920765</v>
      </c>
      <c r="E23" s="31">
        <v>-186078029</v>
      </c>
      <c r="F23" s="31">
        <f t="shared" ref="F23:F44" si="5">D23+E23</f>
        <v>8803842736</v>
      </c>
      <c r="G23" s="31">
        <v>6048786749</v>
      </c>
      <c r="H23" s="31">
        <v>5285258003</v>
      </c>
      <c r="I23" s="31">
        <f t="shared" si="3"/>
        <v>2755055987</v>
      </c>
    </row>
    <row r="24" spans="1:12" s="28" customFormat="1" ht="12" hidden="1" customHeight="1" x14ac:dyDescent="0.2">
      <c r="A24" s="29"/>
      <c r="B24" s="29"/>
      <c r="C24" s="30" t="s">
        <v>28</v>
      </c>
      <c r="D24" s="31">
        <v>437185766</v>
      </c>
      <c r="E24" s="31">
        <v>150498114</v>
      </c>
      <c r="F24" s="31">
        <f t="shared" si="5"/>
        <v>587683880</v>
      </c>
      <c r="G24" s="31">
        <v>335511351</v>
      </c>
      <c r="H24" s="31">
        <v>335457615</v>
      </c>
      <c r="I24" s="31">
        <f t="shared" si="3"/>
        <v>252172529</v>
      </c>
    </row>
    <row r="25" spans="1:12" s="13" customFormat="1" ht="26.25" hidden="1" customHeight="1" x14ac:dyDescent="0.2">
      <c r="A25" s="14"/>
      <c r="B25" s="14"/>
      <c r="C25" s="15" t="s">
        <v>29</v>
      </c>
      <c r="D25" s="25">
        <v>2678619998</v>
      </c>
      <c r="E25" s="25">
        <v>350749950</v>
      </c>
      <c r="F25" s="25">
        <f t="shared" si="5"/>
        <v>3029369948</v>
      </c>
      <c r="G25" s="25">
        <v>1921413391</v>
      </c>
      <c r="H25" s="25">
        <v>1921413391</v>
      </c>
      <c r="I25" s="25">
        <f t="shared" si="3"/>
        <v>1107956557</v>
      </c>
    </row>
    <row r="26" spans="1:12" s="13" customFormat="1" ht="12.75" hidden="1" customHeight="1" x14ac:dyDescent="0.2">
      <c r="A26" s="14"/>
      <c r="B26" s="14"/>
      <c r="C26" s="15" t="s">
        <v>30</v>
      </c>
      <c r="D26" s="25">
        <v>26262006</v>
      </c>
      <c r="E26" s="25">
        <v>24755450</v>
      </c>
      <c r="F26" s="25">
        <f t="shared" si="5"/>
        <v>51017456</v>
      </c>
      <c r="G26" s="25">
        <v>37927912</v>
      </c>
      <c r="H26" s="25">
        <v>37842236</v>
      </c>
      <c r="I26" s="25">
        <f t="shared" si="3"/>
        <v>13089544</v>
      </c>
    </row>
    <row r="27" spans="1:12" s="13" customFormat="1" ht="12.75" hidden="1" customHeight="1" x14ac:dyDescent="0.2">
      <c r="A27" s="14"/>
      <c r="B27" s="14"/>
      <c r="C27" s="15" t="s">
        <v>31</v>
      </c>
      <c r="D27" s="25">
        <v>45712138</v>
      </c>
      <c r="E27" s="25">
        <v>120101147</v>
      </c>
      <c r="F27" s="25">
        <f t="shared" si="5"/>
        <v>165813285</v>
      </c>
      <c r="G27" s="25">
        <v>149029025</v>
      </c>
      <c r="H27" s="25">
        <v>148989222</v>
      </c>
      <c r="I27" s="25">
        <f t="shared" si="3"/>
        <v>16784260</v>
      </c>
    </row>
    <row r="28" spans="1:12" s="13" customFormat="1" ht="12.75" hidden="1" customHeight="1" x14ac:dyDescent="0.2">
      <c r="A28" s="14"/>
      <c r="B28" s="14"/>
      <c r="C28" s="15" t="s">
        <v>32</v>
      </c>
      <c r="D28" s="25">
        <v>175974484</v>
      </c>
      <c r="E28" s="25">
        <v>11498781</v>
      </c>
      <c r="F28" s="25">
        <f t="shared" si="5"/>
        <v>187473265</v>
      </c>
      <c r="G28" s="25">
        <v>117559714</v>
      </c>
      <c r="H28" s="25">
        <v>115389297</v>
      </c>
      <c r="I28" s="25">
        <f t="shared" si="3"/>
        <v>69913551</v>
      </c>
    </row>
    <row r="29" spans="1:12" s="13" customFormat="1" ht="12.75" hidden="1" customHeight="1" x14ac:dyDescent="0.2">
      <c r="A29" s="14"/>
      <c r="B29" s="14"/>
      <c r="C29" s="15" t="s">
        <v>33</v>
      </c>
      <c r="D29" s="25">
        <v>234730724</v>
      </c>
      <c r="E29" s="25">
        <v>59452720</v>
      </c>
      <c r="F29" s="25">
        <f t="shared" si="5"/>
        <v>294183444</v>
      </c>
      <c r="G29" s="25">
        <v>170279118</v>
      </c>
      <c r="H29" s="25">
        <v>161090713</v>
      </c>
      <c r="I29" s="25">
        <f t="shared" si="3"/>
        <v>123904326</v>
      </c>
    </row>
    <row r="30" spans="1:12" s="13" customFormat="1" ht="12.75" hidden="1" customHeight="1" x14ac:dyDescent="0.2">
      <c r="A30" s="14"/>
      <c r="B30" s="14"/>
      <c r="C30" s="15" t="s">
        <v>34</v>
      </c>
      <c r="D30" s="25">
        <v>105995227</v>
      </c>
      <c r="E30" s="25">
        <v>46228938</v>
      </c>
      <c r="F30" s="25">
        <f t="shared" si="5"/>
        <v>152224165</v>
      </c>
      <c r="G30" s="25">
        <v>77096912</v>
      </c>
      <c r="H30" s="25">
        <v>76433837</v>
      </c>
      <c r="I30" s="25">
        <f t="shared" si="3"/>
        <v>75127253</v>
      </c>
    </row>
    <row r="31" spans="1:12" s="13" customFormat="1" ht="12.75" hidden="1" customHeight="1" x14ac:dyDescent="0.2">
      <c r="A31" s="14"/>
      <c r="B31" s="14"/>
      <c r="C31" s="15" t="s">
        <v>35</v>
      </c>
      <c r="D31" s="25">
        <v>108856766</v>
      </c>
      <c r="E31" s="25">
        <v>47640533</v>
      </c>
      <c r="F31" s="25">
        <f>D31+E31</f>
        <v>156497299</v>
      </c>
      <c r="G31" s="25">
        <v>103900470</v>
      </c>
      <c r="H31" s="25">
        <v>103095032</v>
      </c>
      <c r="I31" s="25">
        <f>F31-G31</f>
        <v>52596829</v>
      </c>
    </row>
    <row r="32" spans="1:12" s="13" customFormat="1" ht="26.25" hidden="1" customHeight="1" x14ac:dyDescent="0.2">
      <c r="A32" s="14"/>
      <c r="B32" s="14"/>
      <c r="C32" s="15" t="s">
        <v>36</v>
      </c>
      <c r="D32" s="25">
        <v>41449923</v>
      </c>
      <c r="E32" s="25">
        <v>1222239</v>
      </c>
      <c r="F32" s="25">
        <f>D32+E32</f>
        <v>42672162</v>
      </c>
      <c r="G32" s="25">
        <v>29427547</v>
      </c>
      <c r="H32" s="25">
        <v>29427547</v>
      </c>
      <c r="I32" s="25">
        <f>F32-G32</f>
        <v>13244615</v>
      </c>
    </row>
    <row r="33" spans="1:11" s="13" customFormat="1" ht="12.75" hidden="1" customHeight="1" x14ac:dyDescent="0.2">
      <c r="A33" s="32"/>
      <c r="B33" s="32"/>
      <c r="C33" s="15" t="s">
        <v>37</v>
      </c>
      <c r="D33" s="25">
        <v>63732778</v>
      </c>
      <c r="E33" s="25">
        <v>6906218</v>
      </c>
      <c r="F33" s="25">
        <f>D33+E33</f>
        <v>70638996</v>
      </c>
      <c r="G33" s="25">
        <v>44336876</v>
      </c>
      <c r="H33" s="25">
        <v>44336876</v>
      </c>
      <c r="I33" s="25">
        <f>F33-G33</f>
        <v>26302120</v>
      </c>
    </row>
    <row r="34" spans="1:11" s="13" customFormat="1" ht="12.75" hidden="1" customHeight="1" x14ac:dyDescent="0.2">
      <c r="A34" s="14"/>
      <c r="B34" s="14"/>
      <c r="C34" s="15" t="s">
        <v>38</v>
      </c>
      <c r="D34" s="25">
        <v>101526094</v>
      </c>
      <c r="E34" s="25">
        <v>56521101</v>
      </c>
      <c r="F34" s="25">
        <f>D34+E34</f>
        <v>158047195</v>
      </c>
      <c r="G34" s="25">
        <v>69262734</v>
      </c>
      <c r="H34" s="25">
        <v>66816166</v>
      </c>
      <c r="I34" s="25">
        <f>F34-G34</f>
        <v>88784461</v>
      </c>
    </row>
    <row r="35" spans="1:11" s="13" customFormat="1" ht="12.75" hidden="1" customHeight="1" x14ac:dyDescent="0.2">
      <c r="A35" s="14"/>
      <c r="B35" s="14"/>
      <c r="C35" s="15" t="s">
        <v>39</v>
      </c>
      <c r="D35" s="25">
        <v>231549655</v>
      </c>
      <c r="E35" s="25">
        <v>99986320</v>
      </c>
      <c r="F35" s="25">
        <f>D35+E35</f>
        <v>331535975</v>
      </c>
      <c r="G35" s="25">
        <v>223955030</v>
      </c>
      <c r="H35" s="25">
        <v>212038610</v>
      </c>
      <c r="I35" s="25">
        <f>F35-G35</f>
        <v>107580945</v>
      </c>
    </row>
    <row r="36" spans="1:11" s="13" customFormat="1" ht="12.75" hidden="1" customHeight="1" x14ac:dyDescent="0.2">
      <c r="A36" s="14"/>
      <c r="B36" s="14"/>
      <c r="C36" s="15" t="s">
        <v>40</v>
      </c>
      <c r="D36" s="25">
        <v>104919467</v>
      </c>
      <c r="E36" s="25">
        <v>37270317</v>
      </c>
      <c r="F36" s="25">
        <f t="shared" si="5"/>
        <v>142189784</v>
      </c>
      <c r="G36" s="25">
        <v>103396583</v>
      </c>
      <c r="H36" s="25">
        <v>99036290</v>
      </c>
      <c r="I36" s="25">
        <f t="shared" si="3"/>
        <v>38793201</v>
      </c>
    </row>
    <row r="37" spans="1:11" s="13" customFormat="1" ht="12.75" hidden="1" customHeight="1" x14ac:dyDescent="0.2">
      <c r="A37" s="14"/>
      <c r="B37" s="14"/>
      <c r="C37" s="15" t="s">
        <v>41</v>
      </c>
      <c r="D37" s="25">
        <v>6216144</v>
      </c>
      <c r="E37" s="25">
        <v>-42742</v>
      </c>
      <c r="F37" s="25">
        <f t="shared" si="5"/>
        <v>6173402</v>
      </c>
      <c r="G37" s="25">
        <v>3927231</v>
      </c>
      <c r="H37" s="25">
        <v>3927231</v>
      </c>
      <c r="I37" s="25">
        <f t="shared" si="3"/>
        <v>2246171</v>
      </c>
    </row>
    <row r="38" spans="1:11" s="13" customFormat="1" ht="26.25" hidden="1" customHeight="1" x14ac:dyDescent="0.2">
      <c r="A38" s="14"/>
      <c r="B38" s="14"/>
      <c r="C38" s="15" t="s">
        <v>42</v>
      </c>
      <c r="D38" s="25">
        <v>24828737</v>
      </c>
      <c r="E38" s="25">
        <v>1077854</v>
      </c>
      <c r="F38" s="25">
        <f>D38+E38</f>
        <v>25906591</v>
      </c>
      <c r="G38" s="25">
        <v>16767905</v>
      </c>
      <c r="H38" s="25">
        <v>16727265</v>
      </c>
      <c r="I38" s="25">
        <f>F38-G38</f>
        <v>9138686</v>
      </c>
    </row>
    <row r="39" spans="1:11" s="13" customFormat="1" ht="12.75" hidden="1" customHeight="1" x14ac:dyDescent="0.2">
      <c r="A39" s="14"/>
      <c r="B39" s="14"/>
      <c r="C39" s="15" t="s">
        <v>43</v>
      </c>
      <c r="D39" s="25">
        <v>17902903</v>
      </c>
      <c r="E39" s="25">
        <v>393280801</v>
      </c>
      <c r="F39" s="25">
        <f t="shared" si="5"/>
        <v>411183704</v>
      </c>
      <c r="G39" s="25">
        <v>398546210</v>
      </c>
      <c r="H39" s="25">
        <v>398546210</v>
      </c>
      <c r="I39" s="25">
        <f t="shared" si="3"/>
        <v>12637494</v>
      </c>
    </row>
    <row r="40" spans="1:11" s="13" customFormat="1" ht="12.75" hidden="1" customHeight="1" x14ac:dyDescent="0.2">
      <c r="A40" s="14"/>
      <c r="B40" s="14"/>
      <c r="C40" s="15" t="s">
        <v>44</v>
      </c>
      <c r="D40" s="25">
        <v>2551372</v>
      </c>
      <c r="E40" s="25">
        <v>0</v>
      </c>
      <c r="F40" s="25">
        <f t="shared" si="5"/>
        <v>2551372</v>
      </c>
      <c r="G40" s="25">
        <v>1530560</v>
      </c>
      <c r="H40" s="25">
        <v>1530560</v>
      </c>
      <c r="I40" s="25">
        <f t="shared" si="3"/>
        <v>1020812</v>
      </c>
    </row>
    <row r="41" spans="1:11" s="13" customFormat="1" ht="12.75" hidden="1" customHeight="1" x14ac:dyDescent="0.2">
      <c r="A41" s="14"/>
      <c r="B41" s="14"/>
      <c r="C41" s="15" t="s">
        <v>45</v>
      </c>
      <c r="D41" s="25">
        <v>456296948</v>
      </c>
      <c r="E41" s="25">
        <v>0</v>
      </c>
      <c r="F41" s="25">
        <f t="shared" si="5"/>
        <v>456296948</v>
      </c>
      <c r="G41" s="25">
        <v>426726490</v>
      </c>
      <c r="H41" s="25">
        <v>426726490</v>
      </c>
      <c r="I41" s="25">
        <f t="shared" si="3"/>
        <v>29570458</v>
      </c>
    </row>
    <row r="42" spans="1:11" s="13" customFormat="1" ht="12.75" hidden="1" customHeight="1" x14ac:dyDescent="0.2">
      <c r="A42" s="14"/>
      <c r="B42" s="14"/>
      <c r="C42" s="15" t="s">
        <v>46</v>
      </c>
      <c r="D42" s="25">
        <v>6888637743</v>
      </c>
      <c r="E42" s="25">
        <v>188340385</v>
      </c>
      <c r="F42" s="25">
        <f t="shared" si="5"/>
        <v>7076978128</v>
      </c>
      <c r="G42" s="25">
        <v>0</v>
      </c>
      <c r="H42" s="25">
        <v>0</v>
      </c>
      <c r="I42" s="25">
        <f t="shared" si="3"/>
        <v>7076978128</v>
      </c>
    </row>
    <row r="43" spans="1:11" s="13" customFormat="1" ht="12.75" hidden="1" customHeight="1" x14ac:dyDescent="0.2">
      <c r="A43" s="14"/>
      <c r="B43" s="14"/>
      <c r="C43" s="15" t="s">
        <v>47</v>
      </c>
      <c r="D43" s="25">
        <v>1350095483</v>
      </c>
      <c r="E43" s="25">
        <v>0</v>
      </c>
      <c r="F43" s="25">
        <f t="shared" si="5"/>
        <v>1350095483</v>
      </c>
      <c r="G43" s="25">
        <v>1084469230</v>
      </c>
      <c r="H43" s="25">
        <v>1084469230</v>
      </c>
      <c r="I43" s="25">
        <f t="shared" si="3"/>
        <v>265626253</v>
      </c>
    </row>
    <row r="44" spans="1:11" s="26" customFormat="1" ht="13.5" hidden="1" customHeight="1" x14ac:dyDescent="0.2">
      <c r="A44" s="33"/>
      <c r="B44" s="33"/>
      <c r="C44" s="15" t="s">
        <v>48</v>
      </c>
      <c r="D44" s="25">
        <v>8334057428</v>
      </c>
      <c r="E44" s="25">
        <v>53397009</v>
      </c>
      <c r="F44" s="25">
        <f t="shared" si="5"/>
        <v>8387454437</v>
      </c>
      <c r="G44" s="25">
        <v>7012570834</v>
      </c>
      <c r="H44" s="25">
        <v>6975916122</v>
      </c>
      <c r="I44" s="25">
        <f t="shared" si="3"/>
        <v>1374883603</v>
      </c>
    </row>
    <row r="45" spans="1:11" s="26" customFormat="1" ht="12.75" hidden="1" customHeight="1" x14ac:dyDescent="0.2">
      <c r="A45" s="22"/>
      <c r="B45" s="22"/>
      <c r="C45" s="22" t="s">
        <v>49</v>
      </c>
      <c r="D45" s="23">
        <f>SUM(D46:D47)</f>
        <v>502648858</v>
      </c>
      <c r="E45" s="23">
        <f>SUM(E46:E47)</f>
        <v>17026132</v>
      </c>
      <c r="F45" s="23">
        <f t="shared" ref="F45:G45" si="6">SUM(F46:F47)</f>
        <v>519674990</v>
      </c>
      <c r="G45" s="23">
        <f t="shared" si="6"/>
        <v>339804342</v>
      </c>
      <c r="H45" s="23">
        <f>SUM(H46:H47)</f>
        <v>329017828</v>
      </c>
      <c r="I45" s="23">
        <f>F45-G45</f>
        <v>179870648</v>
      </c>
      <c r="J45" s="24"/>
      <c r="K45" s="25"/>
    </row>
    <row r="46" spans="1:11" s="26" customFormat="1" ht="12.75" hidden="1" customHeight="1" x14ac:dyDescent="0.2">
      <c r="A46" s="33"/>
      <c r="B46" s="33"/>
      <c r="C46" s="15" t="s">
        <v>50</v>
      </c>
      <c r="D46" s="25">
        <v>281606105</v>
      </c>
      <c r="E46" s="25">
        <v>6760217</v>
      </c>
      <c r="F46" s="25">
        <f t="shared" ref="F46:F47" si="7">D46+E46</f>
        <v>288366322</v>
      </c>
      <c r="G46" s="25">
        <v>191367270</v>
      </c>
      <c r="H46" s="25">
        <v>184364130</v>
      </c>
      <c r="I46" s="25">
        <f t="shared" si="3"/>
        <v>96999052</v>
      </c>
    </row>
    <row r="47" spans="1:11" s="26" customFormat="1" ht="12.75" hidden="1" customHeight="1" x14ac:dyDescent="0.2">
      <c r="A47" s="33"/>
      <c r="B47" s="33"/>
      <c r="C47" s="15" t="s">
        <v>51</v>
      </c>
      <c r="D47" s="25">
        <v>221042753</v>
      </c>
      <c r="E47" s="25">
        <v>10265915</v>
      </c>
      <c r="F47" s="25">
        <f t="shared" si="7"/>
        <v>231308668</v>
      </c>
      <c r="G47" s="25">
        <v>148437072</v>
      </c>
      <c r="H47" s="25">
        <v>144653698</v>
      </c>
      <c r="I47" s="25">
        <f t="shared" si="3"/>
        <v>82871596</v>
      </c>
    </row>
    <row r="48" spans="1:11" s="26" customFormat="1" ht="12.75" hidden="1" customHeight="1" x14ac:dyDescent="0.2">
      <c r="A48" s="22"/>
      <c r="B48" s="22"/>
      <c r="C48" s="22" t="s">
        <v>52</v>
      </c>
      <c r="D48" s="23">
        <f>SUM(D49:D50)</f>
        <v>1171970145</v>
      </c>
      <c r="E48" s="23">
        <f>SUM(E49:E50)</f>
        <v>28879647</v>
      </c>
      <c r="F48" s="23">
        <f>SUM(F49:F50)</f>
        <v>1200849792</v>
      </c>
      <c r="G48" s="23">
        <f>SUM(G49:G50)</f>
        <v>761877438</v>
      </c>
      <c r="H48" s="23">
        <f>SUM(H49:H50)</f>
        <v>726231824</v>
      </c>
      <c r="I48" s="23">
        <f>F48-G48</f>
        <v>438972354</v>
      </c>
      <c r="J48" s="24"/>
      <c r="K48" s="25"/>
    </row>
    <row r="49" spans="1:11" s="26" customFormat="1" ht="12.75" hidden="1" customHeight="1" x14ac:dyDescent="0.2">
      <c r="A49" s="14"/>
      <c r="B49" s="14"/>
      <c r="C49" s="15" t="s">
        <v>53</v>
      </c>
      <c r="D49" s="25">
        <v>1123972764</v>
      </c>
      <c r="E49" s="25">
        <v>27019119</v>
      </c>
      <c r="F49" s="25">
        <f t="shared" ref="F49:F50" si="8">D49+E49</f>
        <v>1150991883</v>
      </c>
      <c r="G49" s="25">
        <v>731031546</v>
      </c>
      <c r="H49" s="25">
        <v>696437189</v>
      </c>
      <c r="I49" s="25">
        <f t="shared" si="3"/>
        <v>419960337</v>
      </c>
    </row>
    <row r="50" spans="1:11" s="26" customFormat="1" ht="12.75" hidden="1" customHeight="1" x14ac:dyDescent="0.2">
      <c r="A50" s="14"/>
      <c r="B50" s="14"/>
      <c r="C50" s="15" t="s">
        <v>54</v>
      </c>
      <c r="D50" s="25">
        <v>47997381</v>
      </c>
      <c r="E50" s="25">
        <v>1860528</v>
      </c>
      <c r="F50" s="25">
        <f t="shared" si="8"/>
        <v>49857909</v>
      </c>
      <c r="G50" s="25">
        <v>30845892</v>
      </c>
      <c r="H50" s="25">
        <v>29794635</v>
      </c>
      <c r="I50" s="25">
        <f t="shared" si="3"/>
        <v>19012017</v>
      </c>
    </row>
    <row r="51" spans="1:11" s="26" customFormat="1" ht="12.75" hidden="1" customHeight="1" x14ac:dyDescent="0.2">
      <c r="A51" s="22"/>
      <c r="B51" s="22"/>
      <c r="C51" s="22" t="s">
        <v>55</v>
      </c>
      <c r="D51" s="23">
        <f>SUM(D52:D57)</f>
        <v>2073883417</v>
      </c>
      <c r="E51" s="23">
        <f>SUM(E52:E57)</f>
        <v>899086246</v>
      </c>
      <c r="F51" s="23">
        <f>SUM(F52:F57)</f>
        <v>2972969663</v>
      </c>
      <c r="G51" s="23">
        <f>SUM(G52:G57)</f>
        <v>2099878495</v>
      </c>
      <c r="H51" s="23">
        <f>SUM(H52:H57)</f>
        <v>2061565044</v>
      </c>
      <c r="I51" s="23">
        <f>F51-G51</f>
        <v>873091168</v>
      </c>
      <c r="J51" s="24"/>
      <c r="K51" s="25"/>
    </row>
    <row r="52" spans="1:11" s="13" customFormat="1" ht="26.25" hidden="1" customHeight="1" x14ac:dyDescent="0.2">
      <c r="A52" s="14"/>
      <c r="B52" s="14"/>
      <c r="C52" s="15" t="s">
        <v>56</v>
      </c>
      <c r="D52" s="25">
        <v>293253262</v>
      </c>
      <c r="E52" s="25">
        <v>72466025</v>
      </c>
      <c r="F52" s="25">
        <f t="shared" ref="F52:F57" si="9">D52+E52</f>
        <v>365719287</v>
      </c>
      <c r="G52" s="25">
        <v>250536663</v>
      </c>
      <c r="H52" s="25">
        <v>241340815</v>
      </c>
      <c r="I52" s="25">
        <f t="shared" si="3"/>
        <v>115182624</v>
      </c>
    </row>
    <row r="53" spans="1:11" s="26" customFormat="1" ht="12.75" hidden="1" customHeight="1" x14ac:dyDescent="0.2">
      <c r="A53" s="14"/>
      <c r="B53" s="14"/>
      <c r="C53" s="15" t="s">
        <v>57</v>
      </c>
      <c r="D53" s="25">
        <v>51018462</v>
      </c>
      <c r="E53" s="25">
        <v>7381219</v>
      </c>
      <c r="F53" s="25">
        <f t="shared" si="9"/>
        <v>58399681</v>
      </c>
      <c r="G53" s="25">
        <v>40925091</v>
      </c>
      <c r="H53" s="25">
        <v>38970293</v>
      </c>
      <c r="I53" s="25">
        <f t="shared" si="3"/>
        <v>17474590</v>
      </c>
    </row>
    <row r="54" spans="1:11" s="13" customFormat="1" ht="12.75" hidden="1" customHeight="1" x14ac:dyDescent="0.2">
      <c r="A54" s="14"/>
      <c r="B54" s="14"/>
      <c r="C54" s="15" t="s">
        <v>58</v>
      </c>
      <c r="D54" s="25">
        <v>1248164789</v>
      </c>
      <c r="E54" s="25">
        <v>96332337</v>
      </c>
      <c r="F54" s="25">
        <f t="shared" si="9"/>
        <v>1344497126</v>
      </c>
      <c r="G54" s="25">
        <v>892957048</v>
      </c>
      <c r="H54" s="25">
        <v>867579098</v>
      </c>
      <c r="I54" s="25">
        <f t="shared" si="3"/>
        <v>451540078</v>
      </c>
    </row>
    <row r="55" spans="1:11" s="13" customFormat="1" ht="12.75" hidden="1" customHeight="1" x14ac:dyDescent="0.2">
      <c r="A55" s="14"/>
      <c r="B55" s="14"/>
      <c r="C55" s="15" t="s">
        <v>59</v>
      </c>
      <c r="D55" s="25">
        <v>34634747</v>
      </c>
      <c r="E55" s="25">
        <v>16097214</v>
      </c>
      <c r="F55" s="25">
        <f t="shared" si="9"/>
        <v>50731961</v>
      </c>
      <c r="G55" s="25">
        <v>31501873</v>
      </c>
      <c r="H55" s="25">
        <v>29938447</v>
      </c>
      <c r="I55" s="25">
        <f t="shared" si="3"/>
        <v>19230088</v>
      </c>
    </row>
    <row r="56" spans="1:11" s="13" customFormat="1" ht="38.25" hidden="1" customHeight="1" x14ac:dyDescent="0.2">
      <c r="A56" s="14"/>
      <c r="B56" s="14"/>
      <c r="C56" s="15" t="s">
        <v>60</v>
      </c>
      <c r="D56" s="25">
        <v>9672026</v>
      </c>
      <c r="E56" s="25">
        <v>3244985</v>
      </c>
      <c r="F56" s="25">
        <f>D56+E56</f>
        <v>12917011</v>
      </c>
      <c r="G56" s="25">
        <v>8108817</v>
      </c>
      <c r="H56" s="25">
        <v>7887388</v>
      </c>
      <c r="I56" s="25">
        <f>F56-G56</f>
        <v>4808194</v>
      </c>
    </row>
    <row r="57" spans="1:11" s="13" customFormat="1" ht="12.75" hidden="1" customHeight="1" x14ac:dyDescent="0.2">
      <c r="A57" s="14"/>
      <c r="B57" s="14"/>
      <c r="C57" s="15" t="s">
        <v>61</v>
      </c>
      <c r="D57" s="25">
        <v>437140131</v>
      </c>
      <c r="E57" s="25">
        <v>703564466</v>
      </c>
      <c r="F57" s="25">
        <f t="shared" si="9"/>
        <v>1140704597</v>
      </c>
      <c r="G57" s="25">
        <v>875849003</v>
      </c>
      <c r="H57" s="25">
        <v>875849003</v>
      </c>
      <c r="I57" s="25">
        <f t="shared" si="3"/>
        <v>264855594</v>
      </c>
    </row>
    <row r="58" spans="1:11" s="13" customFormat="1" ht="6" hidden="1" customHeight="1" x14ac:dyDescent="0.2">
      <c r="A58" s="34"/>
      <c r="B58" s="34"/>
      <c r="C58" s="35"/>
      <c r="D58" s="36"/>
      <c r="E58" s="36"/>
      <c r="F58" s="37"/>
      <c r="G58" s="36"/>
      <c r="H58" s="36"/>
      <c r="I58" s="36"/>
    </row>
    <row r="59" spans="1:11" s="21" customFormat="1" ht="15.95" customHeight="1" thickBot="1" x14ac:dyDescent="0.25">
      <c r="A59" s="17" t="s">
        <v>62</v>
      </c>
      <c r="B59" s="17"/>
      <c r="C59" s="17"/>
      <c r="D59" s="18">
        <f t="shared" ref="D59:I59" si="10">SUM(D60,D94,D97,D100)</f>
        <v>45728191149</v>
      </c>
      <c r="E59" s="18">
        <f t="shared" si="10"/>
        <v>-479241043</v>
      </c>
      <c r="F59" s="18">
        <f t="shared" si="10"/>
        <v>45248950106</v>
      </c>
      <c r="G59" s="18">
        <f t="shared" si="10"/>
        <v>32095883117</v>
      </c>
      <c r="H59" s="18">
        <f t="shared" si="10"/>
        <v>31968063549</v>
      </c>
      <c r="I59" s="18">
        <f t="shared" si="10"/>
        <v>13153066989</v>
      </c>
      <c r="J59" s="19"/>
      <c r="K59" s="20"/>
    </row>
    <row r="60" spans="1:11" s="26" customFormat="1" ht="12.75" customHeight="1" thickTop="1" x14ac:dyDescent="0.2">
      <c r="A60" s="22"/>
      <c r="B60" s="22"/>
      <c r="C60" s="22" t="s">
        <v>15</v>
      </c>
      <c r="D60" s="23">
        <f t="shared" ref="D60:I60" si="11">SUM(D61:D71,D74:D93)</f>
        <v>44381648411</v>
      </c>
      <c r="E60" s="23">
        <f t="shared" si="11"/>
        <v>-485945477</v>
      </c>
      <c r="F60" s="23">
        <f t="shared" si="11"/>
        <v>43895702934</v>
      </c>
      <c r="G60" s="23">
        <f t="shared" si="11"/>
        <v>31300036805</v>
      </c>
      <c r="H60" s="23">
        <f t="shared" si="11"/>
        <v>31172255515</v>
      </c>
      <c r="I60" s="23">
        <f t="shared" si="11"/>
        <v>12595666129</v>
      </c>
      <c r="J60" s="24"/>
      <c r="K60" s="25"/>
    </row>
    <row r="61" spans="1:11" s="38" customFormat="1" x14ac:dyDescent="0.2">
      <c r="A61" s="14"/>
      <c r="B61" s="14"/>
      <c r="C61" s="15" t="s">
        <v>16</v>
      </c>
      <c r="D61" s="25">
        <v>0</v>
      </c>
      <c r="E61" s="25">
        <v>0</v>
      </c>
      <c r="F61" s="25">
        <f t="shared" ref="F61:F96" si="12">D61+E61</f>
        <v>0</v>
      </c>
      <c r="G61" s="25">
        <v>0</v>
      </c>
      <c r="H61" s="25">
        <v>0</v>
      </c>
      <c r="I61" s="25">
        <f>F61-G61</f>
        <v>0</v>
      </c>
      <c r="J61" s="2"/>
    </row>
    <row r="62" spans="1:11" s="38" customFormat="1" x14ac:dyDescent="0.2">
      <c r="A62" s="14"/>
      <c r="B62" s="14"/>
      <c r="C62" s="15" t="s">
        <v>17</v>
      </c>
      <c r="D62" s="25">
        <v>1888252</v>
      </c>
      <c r="E62" s="25">
        <v>12564298</v>
      </c>
      <c r="F62" s="25">
        <f t="shared" si="12"/>
        <v>14452550</v>
      </c>
      <c r="G62" s="25">
        <v>10998923</v>
      </c>
      <c r="H62" s="25">
        <v>775823</v>
      </c>
      <c r="I62" s="25">
        <f t="shared" ref="I62:I93" si="13">F62-G62</f>
        <v>3453627</v>
      </c>
      <c r="J62" s="2"/>
    </row>
    <row r="63" spans="1:11" s="38" customFormat="1" x14ac:dyDescent="0.2">
      <c r="A63" s="14"/>
      <c r="B63" s="14"/>
      <c r="C63" s="15" t="s">
        <v>18</v>
      </c>
      <c r="D63" s="25">
        <v>0</v>
      </c>
      <c r="E63" s="25">
        <v>9621681</v>
      </c>
      <c r="F63" s="25">
        <f t="shared" si="12"/>
        <v>9621681</v>
      </c>
      <c r="G63" s="25">
        <v>0</v>
      </c>
      <c r="H63" s="25">
        <v>0</v>
      </c>
      <c r="I63" s="25">
        <f t="shared" si="13"/>
        <v>9621681</v>
      </c>
      <c r="J63" s="2"/>
    </row>
    <row r="64" spans="1:11" s="38" customFormat="1" x14ac:dyDescent="0.2">
      <c r="A64" s="14"/>
      <c r="B64" s="14"/>
      <c r="C64" s="15" t="s">
        <v>19</v>
      </c>
      <c r="D64" s="25">
        <v>0</v>
      </c>
      <c r="E64" s="25">
        <v>1108900</v>
      </c>
      <c r="F64" s="25">
        <f t="shared" si="12"/>
        <v>1108900</v>
      </c>
      <c r="G64" s="25">
        <v>83400</v>
      </c>
      <c r="H64" s="25">
        <v>0</v>
      </c>
      <c r="I64" s="25">
        <f t="shared" si="13"/>
        <v>1025500</v>
      </c>
      <c r="J64" s="2"/>
    </row>
    <row r="65" spans="1:10" s="38" customFormat="1" x14ac:dyDescent="0.2">
      <c r="A65" s="14"/>
      <c r="B65" s="14"/>
      <c r="C65" s="15" t="s">
        <v>20</v>
      </c>
      <c r="D65" s="25">
        <v>0</v>
      </c>
      <c r="E65" s="25">
        <v>0</v>
      </c>
      <c r="F65" s="25">
        <f t="shared" si="12"/>
        <v>0</v>
      </c>
      <c r="G65" s="25">
        <v>0</v>
      </c>
      <c r="H65" s="25">
        <v>0</v>
      </c>
      <c r="I65" s="25">
        <f t="shared" si="13"/>
        <v>0</v>
      </c>
      <c r="J65" s="2"/>
    </row>
    <row r="66" spans="1:10" s="38" customFormat="1" x14ac:dyDescent="0.2">
      <c r="A66" s="14"/>
      <c r="B66" s="14"/>
      <c r="C66" s="15" t="s">
        <v>21</v>
      </c>
      <c r="D66" s="25">
        <v>0</v>
      </c>
      <c r="E66" s="25">
        <v>10410451</v>
      </c>
      <c r="F66" s="25">
        <f t="shared" si="12"/>
        <v>10410451</v>
      </c>
      <c r="G66" s="25">
        <v>10410451</v>
      </c>
      <c r="H66" s="25">
        <v>10410451</v>
      </c>
      <c r="I66" s="25">
        <f t="shared" si="13"/>
        <v>0</v>
      </c>
      <c r="J66" s="2"/>
    </row>
    <row r="67" spans="1:10" s="38" customFormat="1" x14ac:dyDescent="0.2">
      <c r="A67" s="32"/>
      <c r="B67" s="32"/>
      <c r="C67" s="15" t="s">
        <v>22</v>
      </c>
      <c r="D67" s="25">
        <v>0</v>
      </c>
      <c r="E67" s="25">
        <v>0</v>
      </c>
      <c r="F67" s="25">
        <f t="shared" si="12"/>
        <v>0</v>
      </c>
      <c r="G67" s="25">
        <v>0</v>
      </c>
      <c r="H67" s="25">
        <v>0</v>
      </c>
      <c r="I67" s="25">
        <f t="shared" si="13"/>
        <v>0</v>
      </c>
      <c r="J67" s="2"/>
    </row>
    <row r="68" spans="1:10" s="38" customFormat="1" ht="25.5" x14ac:dyDescent="0.2">
      <c r="A68" s="14"/>
      <c r="B68" s="14"/>
      <c r="C68" s="15" t="s">
        <v>23</v>
      </c>
      <c r="D68" s="25">
        <v>0</v>
      </c>
      <c r="E68" s="25">
        <v>668720</v>
      </c>
      <c r="F68" s="25">
        <f>SUM(D68:E68)</f>
        <v>668720</v>
      </c>
      <c r="G68" s="25">
        <v>378000</v>
      </c>
      <c r="H68" s="25">
        <v>378000</v>
      </c>
      <c r="I68" s="25">
        <f t="shared" si="13"/>
        <v>290720</v>
      </c>
      <c r="J68" s="2"/>
    </row>
    <row r="69" spans="1:10" s="40" customFormat="1" ht="25.5" x14ac:dyDescent="0.2">
      <c r="A69" s="29"/>
      <c r="B69" s="29"/>
      <c r="C69" s="15" t="s">
        <v>24</v>
      </c>
      <c r="D69" s="31">
        <v>0</v>
      </c>
      <c r="E69" s="31">
        <v>0</v>
      </c>
      <c r="F69" s="31">
        <f t="shared" si="12"/>
        <v>0</v>
      </c>
      <c r="G69" s="25">
        <v>0</v>
      </c>
      <c r="H69" s="25">
        <v>0</v>
      </c>
      <c r="I69" s="31">
        <f t="shared" si="13"/>
        <v>0</v>
      </c>
      <c r="J69" s="39"/>
    </row>
    <row r="70" spans="1:10" s="40" customFormat="1" ht="25.5" x14ac:dyDescent="0.2">
      <c r="A70" s="29"/>
      <c r="B70" s="29"/>
      <c r="C70" s="15" t="s">
        <v>25</v>
      </c>
      <c r="D70" s="31">
        <v>0</v>
      </c>
      <c r="E70" s="31">
        <v>0</v>
      </c>
      <c r="F70" s="31">
        <f t="shared" si="12"/>
        <v>0</v>
      </c>
      <c r="G70" s="25">
        <v>0</v>
      </c>
      <c r="H70" s="25">
        <v>0</v>
      </c>
      <c r="I70" s="31">
        <f t="shared" si="13"/>
        <v>0</v>
      </c>
      <c r="J70" s="39"/>
    </row>
    <row r="71" spans="1:10" s="38" customFormat="1" x14ac:dyDescent="0.2">
      <c r="A71" s="14"/>
      <c r="B71" s="14"/>
      <c r="C71" s="15" t="s">
        <v>26</v>
      </c>
      <c r="D71" s="25">
        <f>SUM(D72:D73)</f>
        <v>21330421863</v>
      </c>
      <c r="E71" s="25">
        <f t="shared" ref="E71:H71" si="14">SUM(E72:E73)</f>
        <v>338898361</v>
      </c>
      <c r="F71" s="25">
        <f t="shared" si="12"/>
        <v>21669320224</v>
      </c>
      <c r="G71" s="25">
        <f t="shared" si="14"/>
        <v>13733576884</v>
      </c>
      <c r="H71" s="25">
        <f t="shared" si="14"/>
        <v>13705117104</v>
      </c>
      <c r="I71" s="25">
        <f t="shared" si="13"/>
        <v>7935743340</v>
      </c>
      <c r="J71" s="2"/>
    </row>
    <row r="72" spans="1:10" s="40" customFormat="1" ht="12" x14ac:dyDescent="0.2">
      <c r="A72" s="29"/>
      <c r="B72" s="29"/>
      <c r="C72" s="30" t="s">
        <v>27</v>
      </c>
      <c r="D72" s="31">
        <v>2880017555</v>
      </c>
      <c r="E72" s="31">
        <v>307751147</v>
      </c>
      <c r="F72" s="31">
        <f t="shared" si="12"/>
        <v>3187768702</v>
      </c>
      <c r="G72" s="31">
        <v>2291951872</v>
      </c>
      <c r="H72" s="31">
        <v>2264665830</v>
      </c>
      <c r="I72" s="31">
        <f t="shared" si="13"/>
        <v>895816830</v>
      </c>
      <c r="J72" s="39"/>
    </row>
    <row r="73" spans="1:10" s="40" customFormat="1" ht="12" x14ac:dyDescent="0.2">
      <c r="A73" s="29"/>
      <c r="B73" s="29"/>
      <c r="C73" s="30" t="s">
        <v>28</v>
      </c>
      <c r="D73" s="31">
        <v>18450404308</v>
      </c>
      <c r="E73" s="31">
        <v>31147214</v>
      </c>
      <c r="F73" s="31">
        <f>D73+E73</f>
        <v>18481551522</v>
      </c>
      <c r="G73" s="31">
        <v>11441625012</v>
      </c>
      <c r="H73" s="31">
        <v>11440451274</v>
      </c>
      <c r="I73" s="31">
        <f t="shared" si="13"/>
        <v>7039926510</v>
      </c>
      <c r="J73" s="39"/>
    </row>
    <row r="74" spans="1:10" s="38" customFormat="1" ht="25.5" x14ac:dyDescent="0.2">
      <c r="A74" s="14"/>
      <c r="B74" s="14"/>
      <c r="C74" s="15" t="s">
        <v>29</v>
      </c>
      <c r="D74" s="25">
        <v>56352049</v>
      </c>
      <c r="E74" s="25">
        <v>14374675</v>
      </c>
      <c r="F74" s="25">
        <f t="shared" si="12"/>
        <v>70726724</v>
      </c>
      <c r="G74" s="25">
        <v>33602872</v>
      </c>
      <c r="H74" s="25">
        <v>33602872</v>
      </c>
      <c r="I74" s="25">
        <f t="shared" si="13"/>
        <v>37123852</v>
      </c>
      <c r="J74" s="2"/>
    </row>
    <row r="75" spans="1:10" s="38" customFormat="1" x14ac:dyDescent="0.2">
      <c r="A75" s="14"/>
      <c r="B75" s="14"/>
      <c r="C75" s="15" t="s">
        <v>30</v>
      </c>
      <c r="D75" s="25">
        <v>3000000</v>
      </c>
      <c r="E75" s="25">
        <v>296389</v>
      </c>
      <c r="F75" s="25">
        <f t="shared" si="12"/>
        <v>3296389</v>
      </c>
      <c r="G75" s="25">
        <v>1647508</v>
      </c>
      <c r="H75" s="25">
        <v>1647508</v>
      </c>
      <c r="I75" s="25">
        <f t="shared" si="13"/>
        <v>1648881</v>
      </c>
      <c r="J75" s="2"/>
    </row>
    <row r="76" spans="1:10" s="38" customFormat="1" x14ac:dyDescent="0.2">
      <c r="A76" s="14"/>
      <c r="B76" s="14"/>
      <c r="C76" s="15" t="s">
        <v>31</v>
      </c>
      <c r="D76" s="25">
        <v>0</v>
      </c>
      <c r="E76" s="25">
        <v>0</v>
      </c>
      <c r="F76" s="25">
        <f t="shared" si="12"/>
        <v>0</v>
      </c>
      <c r="G76" s="25">
        <v>0</v>
      </c>
      <c r="H76" s="25">
        <v>0</v>
      </c>
      <c r="I76" s="25">
        <f t="shared" si="13"/>
        <v>0</v>
      </c>
      <c r="J76" s="2"/>
    </row>
    <row r="77" spans="1:10" s="38" customFormat="1" x14ac:dyDescent="0.2">
      <c r="A77" s="14"/>
      <c r="B77" s="14"/>
      <c r="C77" s="15" t="s">
        <v>32</v>
      </c>
      <c r="D77" s="25">
        <v>0</v>
      </c>
      <c r="E77" s="25">
        <v>9903</v>
      </c>
      <c r="F77" s="25">
        <f t="shared" si="12"/>
        <v>9903</v>
      </c>
      <c r="G77" s="25">
        <v>7500</v>
      </c>
      <c r="H77" s="25">
        <v>7500</v>
      </c>
      <c r="I77" s="25">
        <f t="shared" si="13"/>
        <v>2403</v>
      </c>
      <c r="J77" s="2"/>
    </row>
    <row r="78" spans="1:10" s="38" customFormat="1" x14ac:dyDescent="0.2">
      <c r="A78" s="14"/>
      <c r="B78" s="14"/>
      <c r="C78" s="15" t="s">
        <v>33</v>
      </c>
      <c r="D78" s="25">
        <v>1799330379</v>
      </c>
      <c r="E78" s="25">
        <v>7443043</v>
      </c>
      <c r="F78" s="25">
        <f t="shared" si="12"/>
        <v>1806773422</v>
      </c>
      <c r="G78" s="25">
        <v>780053506</v>
      </c>
      <c r="H78" s="25">
        <v>705365314</v>
      </c>
      <c r="I78" s="25">
        <f t="shared" si="13"/>
        <v>1026719916</v>
      </c>
      <c r="J78" s="2"/>
    </row>
    <row r="79" spans="1:10" s="38" customFormat="1" x14ac:dyDescent="0.2">
      <c r="A79" s="14"/>
      <c r="B79" s="14"/>
      <c r="C79" s="15" t="s">
        <v>34</v>
      </c>
      <c r="D79" s="25">
        <v>25000000</v>
      </c>
      <c r="E79" s="25">
        <v>-25000000</v>
      </c>
      <c r="F79" s="25">
        <f t="shared" si="12"/>
        <v>0</v>
      </c>
      <c r="G79" s="25">
        <v>0</v>
      </c>
      <c r="H79" s="25">
        <v>0</v>
      </c>
      <c r="I79" s="25">
        <f t="shared" si="13"/>
        <v>0</v>
      </c>
      <c r="J79" s="2"/>
    </row>
    <row r="80" spans="1:10" s="38" customFormat="1" ht="12.75" customHeight="1" x14ac:dyDescent="0.2">
      <c r="A80" s="14"/>
      <c r="B80" s="14"/>
      <c r="C80" s="15" t="s">
        <v>35</v>
      </c>
      <c r="D80" s="25">
        <v>0</v>
      </c>
      <c r="E80" s="25">
        <v>0</v>
      </c>
      <c r="F80" s="25">
        <f t="shared" si="12"/>
        <v>0</v>
      </c>
      <c r="G80" s="25">
        <v>0</v>
      </c>
      <c r="H80" s="25">
        <v>0</v>
      </c>
      <c r="I80" s="25">
        <f t="shared" si="13"/>
        <v>0</v>
      </c>
      <c r="J80" s="2"/>
    </row>
    <row r="81" spans="1:11" s="38" customFormat="1" ht="25.5" x14ac:dyDescent="0.2">
      <c r="A81" s="32"/>
      <c r="B81" s="32"/>
      <c r="C81" s="15" t="s">
        <v>36</v>
      </c>
      <c r="D81" s="25">
        <v>0</v>
      </c>
      <c r="E81" s="25">
        <v>0</v>
      </c>
      <c r="F81" s="25">
        <f t="shared" si="12"/>
        <v>0</v>
      </c>
      <c r="G81" s="25">
        <v>0</v>
      </c>
      <c r="H81" s="25">
        <v>0</v>
      </c>
      <c r="I81" s="25">
        <f t="shared" si="13"/>
        <v>0</v>
      </c>
      <c r="J81" s="2"/>
    </row>
    <row r="82" spans="1:11" s="38" customFormat="1" x14ac:dyDescent="0.2">
      <c r="A82" s="14"/>
      <c r="B82" s="14"/>
      <c r="C82" s="15" t="s">
        <v>37</v>
      </c>
      <c r="D82" s="25">
        <v>0</v>
      </c>
      <c r="E82" s="25">
        <v>36278198</v>
      </c>
      <c r="F82" s="25">
        <f t="shared" si="12"/>
        <v>36278198</v>
      </c>
      <c r="G82" s="25">
        <v>14302249</v>
      </c>
      <c r="H82" s="25">
        <v>14302249</v>
      </c>
      <c r="I82" s="25">
        <f t="shared" si="13"/>
        <v>21975949</v>
      </c>
      <c r="J82" s="2"/>
    </row>
    <row r="83" spans="1:11" s="38" customFormat="1" x14ac:dyDescent="0.2">
      <c r="A83" s="14"/>
      <c r="B83" s="14"/>
      <c r="C83" s="15" t="s">
        <v>38</v>
      </c>
      <c r="D83" s="25">
        <v>0</v>
      </c>
      <c r="E83" s="25">
        <v>0</v>
      </c>
      <c r="F83" s="25">
        <f t="shared" si="12"/>
        <v>0</v>
      </c>
      <c r="G83" s="25">
        <v>0</v>
      </c>
      <c r="H83" s="25">
        <v>0</v>
      </c>
      <c r="I83" s="25">
        <f t="shared" si="13"/>
        <v>0</v>
      </c>
      <c r="J83" s="2"/>
    </row>
    <row r="84" spans="1:11" s="38" customFormat="1" x14ac:dyDescent="0.2">
      <c r="A84" s="14"/>
      <c r="B84" s="14"/>
      <c r="C84" s="15" t="s">
        <v>39</v>
      </c>
      <c r="D84" s="25">
        <v>0</v>
      </c>
      <c r="E84" s="25">
        <v>0</v>
      </c>
      <c r="F84" s="25">
        <f t="shared" si="12"/>
        <v>0</v>
      </c>
      <c r="G84" s="25">
        <v>0</v>
      </c>
      <c r="H84" s="25">
        <v>0</v>
      </c>
      <c r="I84" s="25">
        <f t="shared" si="13"/>
        <v>0</v>
      </c>
      <c r="J84" s="2"/>
    </row>
    <row r="85" spans="1:11" s="38" customFormat="1" x14ac:dyDescent="0.2">
      <c r="A85" s="14"/>
      <c r="B85" s="14"/>
      <c r="C85" s="15" t="s">
        <v>40</v>
      </c>
      <c r="D85" s="25">
        <v>0</v>
      </c>
      <c r="E85" s="25">
        <v>0</v>
      </c>
      <c r="F85" s="25">
        <f t="shared" si="12"/>
        <v>0</v>
      </c>
      <c r="G85" s="25">
        <v>0</v>
      </c>
      <c r="H85" s="25">
        <v>0</v>
      </c>
      <c r="I85" s="25">
        <f t="shared" si="13"/>
        <v>0</v>
      </c>
      <c r="J85" s="2"/>
    </row>
    <row r="86" spans="1:11" s="38" customFormat="1" x14ac:dyDescent="0.2">
      <c r="A86" s="14"/>
      <c r="B86" s="14"/>
      <c r="C86" s="15" t="s">
        <v>41</v>
      </c>
      <c r="D86" s="25">
        <v>0</v>
      </c>
      <c r="E86" s="25">
        <v>0</v>
      </c>
      <c r="F86" s="25">
        <f t="shared" si="12"/>
        <v>0</v>
      </c>
      <c r="G86" s="25">
        <v>0</v>
      </c>
      <c r="H86" s="25">
        <v>0</v>
      </c>
      <c r="I86" s="25">
        <f t="shared" si="13"/>
        <v>0</v>
      </c>
      <c r="J86" s="2"/>
    </row>
    <row r="87" spans="1:11" s="38" customFormat="1" ht="25.5" x14ac:dyDescent="0.2">
      <c r="A87" s="14"/>
      <c r="B87" s="14"/>
      <c r="C87" s="15" t="s">
        <v>42</v>
      </c>
      <c r="D87" s="25">
        <v>0</v>
      </c>
      <c r="E87" s="25">
        <v>0</v>
      </c>
      <c r="F87" s="25">
        <f t="shared" si="12"/>
        <v>0</v>
      </c>
      <c r="G87" s="25">
        <v>0</v>
      </c>
      <c r="H87" s="25">
        <v>0</v>
      </c>
      <c r="I87" s="25">
        <f t="shared" si="13"/>
        <v>0</v>
      </c>
      <c r="J87" s="2"/>
    </row>
    <row r="88" spans="1:11" s="38" customFormat="1" x14ac:dyDescent="0.2">
      <c r="A88" s="32"/>
      <c r="B88" s="32"/>
      <c r="C88" s="15" t="s">
        <v>43</v>
      </c>
      <c r="D88" s="25">
        <v>1600000000</v>
      </c>
      <c r="E88" s="25">
        <v>-428601744</v>
      </c>
      <c r="F88" s="25">
        <f t="shared" si="12"/>
        <v>1171398256</v>
      </c>
      <c r="G88" s="25">
        <v>1008612695</v>
      </c>
      <c r="H88" s="25">
        <v>1008612695</v>
      </c>
      <c r="I88" s="25">
        <f t="shared" si="13"/>
        <v>162785561</v>
      </c>
      <c r="J88" s="2"/>
    </row>
    <row r="89" spans="1:11" s="38" customFormat="1" x14ac:dyDescent="0.2">
      <c r="A89" s="32"/>
      <c r="B89" s="32"/>
      <c r="C89" s="15" t="s">
        <v>44</v>
      </c>
      <c r="D89" s="25">
        <v>0</v>
      </c>
      <c r="E89" s="25">
        <v>0</v>
      </c>
      <c r="F89" s="25">
        <f t="shared" si="12"/>
        <v>0</v>
      </c>
      <c r="G89" s="25">
        <v>0</v>
      </c>
      <c r="H89" s="25">
        <v>0</v>
      </c>
      <c r="I89" s="25">
        <f t="shared" si="13"/>
        <v>0</v>
      </c>
      <c r="J89" s="2"/>
    </row>
    <row r="90" spans="1:11" s="38" customFormat="1" x14ac:dyDescent="0.2">
      <c r="A90" s="14"/>
      <c r="B90" s="14"/>
      <c r="C90" s="15" t="s">
        <v>45</v>
      </c>
      <c r="D90" s="25">
        <v>934187461</v>
      </c>
      <c r="E90" s="25">
        <v>0</v>
      </c>
      <c r="F90" s="25">
        <f t="shared" si="12"/>
        <v>934187461</v>
      </c>
      <c r="G90" s="25">
        <v>751068859</v>
      </c>
      <c r="H90" s="25">
        <v>751068859</v>
      </c>
      <c r="I90" s="25">
        <f t="shared" si="13"/>
        <v>183118602</v>
      </c>
      <c r="J90" s="2"/>
    </row>
    <row r="91" spans="1:11" s="38" customFormat="1" x14ac:dyDescent="0.2">
      <c r="A91" s="14"/>
      <c r="B91" s="14"/>
      <c r="C91" s="15" t="s">
        <v>46</v>
      </c>
      <c r="D91" s="25">
        <v>734413469</v>
      </c>
      <c r="E91" s="25">
        <v>122125258</v>
      </c>
      <c r="F91" s="25">
        <f t="shared" si="12"/>
        <v>856538727</v>
      </c>
      <c r="G91" s="25">
        <v>0</v>
      </c>
      <c r="H91" s="25">
        <v>0</v>
      </c>
      <c r="I91" s="25">
        <f t="shared" si="13"/>
        <v>856538727</v>
      </c>
      <c r="J91" s="2"/>
    </row>
    <row r="92" spans="1:11" s="38" customFormat="1" ht="12.75" customHeight="1" x14ac:dyDescent="0.2">
      <c r="A92" s="14"/>
      <c r="B92" s="14"/>
      <c r="C92" s="15" t="s">
        <v>47</v>
      </c>
      <c r="D92" s="25">
        <v>0</v>
      </c>
      <c r="E92" s="25">
        <v>0</v>
      </c>
      <c r="F92" s="25">
        <f t="shared" si="12"/>
        <v>0</v>
      </c>
      <c r="G92" s="25">
        <v>0</v>
      </c>
      <c r="H92" s="25">
        <v>0</v>
      </c>
      <c r="I92" s="25">
        <f t="shared" si="13"/>
        <v>0</v>
      </c>
      <c r="J92" s="2"/>
    </row>
    <row r="93" spans="1:11" s="38" customFormat="1" x14ac:dyDescent="0.2">
      <c r="A93" s="14"/>
      <c r="B93" s="14"/>
      <c r="C93" s="15" t="s">
        <v>48</v>
      </c>
      <c r="D93" s="25">
        <v>17897054938</v>
      </c>
      <c r="E93" s="25">
        <v>-586143610</v>
      </c>
      <c r="F93" s="25">
        <f t="shared" si="12"/>
        <v>17310911328</v>
      </c>
      <c r="G93" s="25">
        <v>14955293958</v>
      </c>
      <c r="H93" s="25">
        <v>14940967140</v>
      </c>
      <c r="I93" s="25">
        <f t="shared" si="13"/>
        <v>2355617370</v>
      </c>
      <c r="J93" s="2"/>
    </row>
    <row r="94" spans="1:11" s="26" customFormat="1" ht="12.75" customHeight="1" x14ac:dyDescent="0.2">
      <c r="A94" s="22"/>
      <c r="B94" s="22"/>
      <c r="C94" s="22" t="s">
        <v>49</v>
      </c>
      <c r="D94" s="23">
        <f>SUM(D95:D96)</f>
        <v>0</v>
      </c>
      <c r="E94" s="23">
        <f>SUM(E95:E96)</f>
        <v>2419687</v>
      </c>
      <c r="F94" s="23">
        <f t="shared" ref="F94:H94" si="15">SUM(F95:F96)</f>
        <v>2419687</v>
      </c>
      <c r="G94" s="23">
        <f t="shared" si="15"/>
        <v>2407475</v>
      </c>
      <c r="H94" s="23">
        <f t="shared" si="15"/>
        <v>2407475</v>
      </c>
      <c r="I94" s="23">
        <f>F94-G94</f>
        <v>12212</v>
      </c>
      <c r="J94" s="24"/>
      <c r="K94" s="25"/>
    </row>
    <row r="95" spans="1:11" s="38" customFormat="1" x14ac:dyDescent="0.2">
      <c r="A95" s="33"/>
      <c r="B95" s="33"/>
      <c r="C95" s="15" t="s">
        <v>50</v>
      </c>
      <c r="D95" s="25">
        <v>0</v>
      </c>
      <c r="E95" s="25">
        <v>0</v>
      </c>
      <c r="F95" s="25">
        <f t="shared" si="12"/>
        <v>0</v>
      </c>
      <c r="G95" s="25">
        <v>0</v>
      </c>
      <c r="H95" s="25">
        <v>0</v>
      </c>
      <c r="I95" s="25">
        <f t="shared" ref="I95:I96" si="16">F95-G95</f>
        <v>0</v>
      </c>
      <c r="J95" s="2"/>
    </row>
    <row r="96" spans="1:11" s="38" customFormat="1" ht="25.5" x14ac:dyDescent="0.2">
      <c r="A96" s="33"/>
      <c r="B96" s="33"/>
      <c r="C96" s="15" t="s">
        <v>51</v>
      </c>
      <c r="D96" s="25">
        <v>0</v>
      </c>
      <c r="E96" s="25">
        <v>2419687</v>
      </c>
      <c r="F96" s="25">
        <f t="shared" si="12"/>
        <v>2419687</v>
      </c>
      <c r="G96" s="25">
        <v>2407475</v>
      </c>
      <c r="H96" s="25">
        <v>2407475</v>
      </c>
      <c r="I96" s="25">
        <f t="shared" si="16"/>
        <v>12212</v>
      </c>
      <c r="J96" s="2"/>
    </row>
    <row r="97" spans="1:11" s="26" customFormat="1" ht="12.75" customHeight="1" x14ac:dyDescent="0.2">
      <c r="A97" s="22"/>
      <c r="B97" s="22"/>
      <c r="C97" s="22" t="s">
        <v>52</v>
      </c>
      <c r="D97" s="23">
        <f>SUM(D98:D99)</f>
        <v>0</v>
      </c>
      <c r="E97" s="23">
        <f>SUM(E98:E99)</f>
        <v>0</v>
      </c>
      <c r="F97" s="23">
        <f>SUM(F98:F99)</f>
        <v>0</v>
      </c>
      <c r="G97" s="23">
        <f>SUM(G98:G99)</f>
        <v>0</v>
      </c>
      <c r="H97" s="23">
        <f>SUM(H98:H99)</f>
        <v>0</v>
      </c>
      <c r="I97" s="23">
        <f>F97-G97</f>
        <v>0</v>
      </c>
      <c r="J97" s="24"/>
      <c r="K97" s="25"/>
    </row>
    <row r="98" spans="1:11" s="38" customFormat="1" x14ac:dyDescent="0.2">
      <c r="A98" s="14"/>
      <c r="B98" s="14"/>
      <c r="C98" s="15" t="s">
        <v>53</v>
      </c>
      <c r="D98" s="25">
        <v>0</v>
      </c>
      <c r="E98" s="25">
        <v>0</v>
      </c>
      <c r="F98" s="25">
        <f t="shared" ref="F98:F99" si="17">D98+E98</f>
        <v>0</v>
      </c>
      <c r="G98" s="25">
        <v>0</v>
      </c>
      <c r="H98" s="25">
        <v>0</v>
      </c>
      <c r="I98" s="25">
        <f t="shared" ref="I98:I99" si="18">F98-G98</f>
        <v>0</v>
      </c>
      <c r="J98" s="2"/>
    </row>
    <row r="99" spans="1:11" s="38" customFormat="1" x14ac:dyDescent="0.2">
      <c r="A99" s="14"/>
      <c r="B99" s="14"/>
      <c r="C99" s="15" t="s">
        <v>54</v>
      </c>
      <c r="D99" s="25">
        <v>0</v>
      </c>
      <c r="E99" s="25">
        <v>0</v>
      </c>
      <c r="F99" s="25">
        <f t="shared" si="17"/>
        <v>0</v>
      </c>
      <c r="G99" s="25">
        <v>0</v>
      </c>
      <c r="H99" s="25">
        <v>0</v>
      </c>
      <c r="I99" s="25">
        <f t="shared" si="18"/>
        <v>0</v>
      </c>
      <c r="J99" s="2"/>
    </row>
    <row r="100" spans="1:11" s="26" customFormat="1" ht="12.75" customHeight="1" x14ac:dyDescent="0.2">
      <c r="A100" s="22"/>
      <c r="B100" s="22"/>
      <c r="C100" s="22" t="s">
        <v>55</v>
      </c>
      <c r="D100" s="23">
        <f>SUM(D101:D106)</f>
        <v>1346542738</v>
      </c>
      <c r="E100" s="23">
        <f>SUM(E101:E106)</f>
        <v>4284747</v>
      </c>
      <c r="F100" s="23">
        <f>SUM(F101:F106)</f>
        <v>1350827485</v>
      </c>
      <c r="G100" s="23">
        <f>SUM(G101:G106)</f>
        <v>793438837</v>
      </c>
      <c r="H100" s="23">
        <f>SUM(H101:H106)</f>
        <v>793400559</v>
      </c>
      <c r="I100" s="23">
        <f>F100-G100</f>
        <v>557388648</v>
      </c>
      <c r="J100" s="24"/>
      <c r="K100" s="25"/>
    </row>
    <row r="101" spans="1:11" s="38" customFormat="1" ht="25.5" x14ac:dyDescent="0.2">
      <c r="A101" s="14"/>
      <c r="B101" s="14"/>
      <c r="C101" s="15" t="s">
        <v>56</v>
      </c>
      <c r="D101" s="25">
        <v>0</v>
      </c>
      <c r="E101" s="25">
        <v>0</v>
      </c>
      <c r="F101" s="25">
        <f t="shared" ref="F101:F106" si="19">D101+E101</f>
        <v>0</v>
      </c>
      <c r="G101" s="25">
        <v>0</v>
      </c>
      <c r="H101" s="25">
        <v>0</v>
      </c>
      <c r="I101" s="25">
        <f t="shared" ref="I101:I106" si="20">F101-G101</f>
        <v>0</v>
      </c>
      <c r="J101" s="2"/>
    </row>
    <row r="102" spans="1:11" s="38" customFormat="1" x14ac:dyDescent="0.2">
      <c r="A102" s="14"/>
      <c r="B102" s="14"/>
      <c r="C102" s="15" t="s">
        <v>57</v>
      </c>
      <c r="D102" s="25">
        <v>0</v>
      </c>
      <c r="E102" s="25">
        <v>0</v>
      </c>
      <c r="F102" s="25">
        <f t="shared" si="19"/>
        <v>0</v>
      </c>
      <c r="G102" s="25">
        <v>0</v>
      </c>
      <c r="H102" s="25">
        <v>0</v>
      </c>
      <c r="I102" s="25">
        <f t="shared" si="20"/>
        <v>0</v>
      </c>
      <c r="J102" s="2"/>
    </row>
    <row r="103" spans="1:11" s="38" customFormat="1" x14ac:dyDescent="0.2">
      <c r="A103" s="14"/>
      <c r="B103" s="14"/>
      <c r="C103" s="15" t="s">
        <v>58</v>
      </c>
      <c r="D103" s="25">
        <v>91273244</v>
      </c>
      <c r="E103" s="25">
        <v>9203611</v>
      </c>
      <c r="F103" s="25">
        <f t="shared" si="19"/>
        <v>100476855</v>
      </c>
      <c r="G103" s="25">
        <v>20789918</v>
      </c>
      <c r="H103" s="25">
        <v>20751640</v>
      </c>
      <c r="I103" s="25">
        <f t="shared" si="20"/>
        <v>79686937</v>
      </c>
      <c r="J103" s="2"/>
    </row>
    <row r="104" spans="1:11" s="38" customFormat="1" x14ac:dyDescent="0.2">
      <c r="A104" s="14"/>
      <c r="B104" s="14"/>
      <c r="C104" s="15" t="s">
        <v>59</v>
      </c>
      <c r="D104" s="25">
        <v>0</v>
      </c>
      <c r="E104" s="25">
        <v>0</v>
      </c>
      <c r="F104" s="25">
        <f t="shared" si="19"/>
        <v>0</v>
      </c>
      <c r="G104" s="25">
        <v>0</v>
      </c>
      <c r="H104" s="25">
        <v>0</v>
      </c>
      <c r="I104" s="25">
        <f t="shared" si="20"/>
        <v>0</v>
      </c>
      <c r="J104" s="2"/>
    </row>
    <row r="105" spans="1:11" s="38" customFormat="1" ht="38.25" x14ac:dyDescent="0.2">
      <c r="A105" s="14"/>
      <c r="B105" s="14"/>
      <c r="C105" s="15" t="s">
        <v>60</v>
      </c>
      <c r="D105" s="25">
        <v>0</v>
      </c>
      <c r="E105" s="25">
        <v>0</v>
      </c>
      <c r="F105" s="25">
        <f>D105+E105</f>
        <v>0</v>
      </c>
      <c r="G105" s="25">
        <v>0</v>
      </c>
      <c r="H105" s="25">
        <v>0</v>
      </c>
      <c r="I105" s="25">
        <f>F105-G105</f>
        <v>0</v>
      </c>
      <c r="J105" s="2"/>
    </row>
    <row r="106" spans="1:11" s="38" customFormat="1" x14ac:dyDescent="0.2">
      <c r="A106" s="14"/>
      <c r="B106" s="14"/>
      <c r="C106" s="15" t="s">
        <v>61</v>
      </c>
      <c r="D106" s="25">
        <v>1255269494</v>
      </c>
      <c r="E106" s="25">
        <v>-4918864</v>
      </c>
      <c r="F106" s="25">
        <f t="shared" si="19"/>
        <v>1250350630</v>
      </c>
      <c r="G106" s="25">
        <v>772648919</v>
      </c>
      <c r="H106" s="25">
        <v>772648919</v>
      </c>
      <c r="I106" s="25">
        <f t="shared" si="20"/>
        <v>477701711</v>
      </c>
      <c r="J106" s="2"/>
    </row>
    <row r="107" spans="1:11" s="38" customFormat="1" ht="2.1" customHeight="1" x14ac:dyDescent="0.2">
      <c r="A107" s="33"/>
      <c r="B107" s="33"/>
      <c r="C107" s="15"/>
      <c r="D107" s="25"/>
      <c r="E107" s="25"/>
      <c r="F107" s="25"/>
      <c r="G107" s="25"/>
      <c r="H107" s="25"/>
      <c r="I107" s="25"/>
      <c r="J107" s="2"/>
    </row>
    <row r="108" spans="1:11" s="21" customFormat="1" ht="15.95" customHeight="1" x14ac:dyDescent="0.2">
      <c r="A108" s="41" t="s">
        <v>63</v>
      </c>
      <c r="B108" s="41"/>
      <c r="C108" s="41"/>
      <c r="D108" s="42">
        <f>SUM(D59+D10)</f>
        <v>81941316438</v>
      </c>
      <c r="E108" s="42">
        <f>SUM(E59+E10)</f>
        <v>2058109208</v>
      </c>
      <c r="F108" s="42">
        <f>SUM(F59+F10)</f>
        <v>83999425646</v>
      </c>
      <c r="G108" s="42">
        <f>SUM(G59+G10)</f>
        <v>55095768486</v>
      </c>
      <c r="H108" s="42">
        <f>SUM(H59+H10)</f>
        <v>53913448441</v>
      </c>
      <c r="I108" s="42">
        <f>F108-G108</f>
        <v>28903657160</v>
      </c>
      <c r="J108" s="19"/>
      <c r="K108" s="20"/>
    </row>
    <row r="109" spans="1:11" s="38" customFormat="1" x14ac:dyDescent="0.2">
      <c r="A109" s="43" t="s">
        <v>64</v>
      </c>
      <c r="B109" s="43"/>
      <c r="C109" s="43"/>
      <c r="D109" s="44"/>
      <c r="E109" s="44"/>
      <c r="F109" s="44"/>
      <c r="G109" s="44"/>
      <c r="H109" s="44"/>
      <c r="I109" s="44"/>
      <c r="J109" s="2"/>
    </row>
    <row r="110" spans="1:11" x14ac:dyDescent="0.2">
      <c r="F110" s="46"/>
      <c r="G110" s="46"/>
      <c r="H110" s="46"/>
    </row>
    <row r="123" spans="1:11" s="51" customFormat="1" ht="12" x14ac:dyDescent="0.2">
      <c r="A123" s="47"/>
      <c r="B123" s="47"/>
      <c r="C123" s="48" t="s">
        <v>15</v>
      </c>
      <c r="D123" s="49">
        <f t="shared" ref="D123:I123" si="21">SUM(D124:D125)</f>
        <v>76846271280</v>
      </c>
      <c r="E123" s="49">
        <f t="shared" si="21"/>
        <v>1106412749</v>
      </c>
      <c r="F123" s="49">
        <f t="shared" si="21"/>
        <v>77952684029</v>
      </c>
      <c r="G123" s="49">
        <f t="shared" si="21"/>
        <v>51098361899</v>
      </c>
      <c r="H123" s="49">
        <f t="shared" si="21"/>
        <v>50000825711</v>
      </c>
      <c r="I123" s="49">
        <f t="shared" si="21"/>
        <v>26854322130</v>
      </c>
      <c r="J123" s="48"/>
      <c r="K123" s="50"/>
    </row>
    <row r="124" spans="1:11" s="54" customFormat="1" ht="12" x14ac:dyDescent="0.2">
      <c r="A124" s="52"/>
      <c r="B124" s="52"/>
      <c r="C124" s="39" t="s">
        <v>65</v>
      </c>
      <c r="D124" s="53">
        <f>SUM(D11)</f>
        <v>32464622869</v>
      </c>
      <c r="E124" s="53">
        <f>SUM(E11)</f>
        <v>1592358226</v>
      </c>
      <c r="F124" s="53">
        <f t="shared" ref="F124:I124" si="22">SUM(F11)</f>
        <v>34056981095</v>
      </c>
      <c r="G124" s="53">
        <f t="shared" si="22"/>
        <v>19798325094</v>
      </c>
      <c r="H124" s="53">
        <f t="shared" si="22"/>
        <v>18828570196</v>
      </c>
      <c r="I124" s="53">
        <f t="shared" si="22"/>
        <v>14258656001</v>
      </c>
      <c r="J124" s="39"/>
      <c r="K124" s="40"/>
    </row>
    <row r="125" spans="1:11" s="54" customFormat="1" ht="12" x14ac:dyDescent="0.2">
      <c r="A125" s="52"/>
      <c r="B125" s="52"/>
      <c r="C125" s="39" t="s">
        <v>66</v>
      </c>
      <c r="D125" s="53">
        <f>SUM(D60)</f>
        <v>44381648411</v>
      </c>
      <c r="E125" s="53">
        <f t="shared" ref="E125:I125" si="23">SUM(E60)</f>
        <v>-485945477</v>
      </c>
      <c r="F125" s="53">
        <f t="shared" si="23"/>
        <v>43895702934</v>
      </c>
      <c r="G125" s="53">
        <f t="shared" si="23"/>
        <v>31300036805</v>
      </c>
      <c r="H125" s="53">
        <f t="shared" si="23"/>
        <v>31172255515</v>
      </c>
      <c r="I125" s="53">
        <f t="shared" si="23"/>
        <v>12595666129</v>
      </c>
      <c r="J125" s="39"/>
      <c r="K125" s="40"/>
    </row>
    <row r="126" spans="1:11" s="54" customFormat="1" ht="12" x14ac:dyDescent="0.2">
      <c r="A126" s="52"/>
      <c r="B126" s="52"/>
      <c r="C126" s="48" t="s">
        <v>49</v>
      </c>
      <c r="D126" s="49">
        <f t="shared" ref="D126:I126" si="24">SUM(D127:D128)</f>
        <v>502648858</v>
      </c>
      <c r="E126" s="49">
        <f t="shared" si="24"/>
        <v>19445819</v>
      </c>
      <c r="F126" s="49">
        <f t="shared" si="24"/>
        <v>522094677</v>
      </c>
      <c r="G126" s="49">
        <f t="shared" si="24"/>
        <v>342211817</v>
      </c>
      <c r="H126" s="49">
        <f t="shared" si="24"/>
        <v>331425303</v>
      </c>
      <c r="I126" s="49">
        <f t="shared" si="24"/>
        <v>179882860</v>
      </c>
      <c r="J126" s="39"/>
      <c r="K126" s="40"/>
    </row>
    <row r="127" spans="1:11" s="54" customFormat="1" ht="12" x14ac:dyDescent="0.2">
      <c r="A127" s="52"/>
      <c r="B127" s="52"/>
      <c r="C127" s="39" t="s">
        <v>65</v>
      </c>
      <c r="D127" s="53">
        <f>SUM(D45)</f>
        <v>502648858</v>
      </c>
      <c r="E127" s="53">
        <f t="shared" ref="E127:I127" si="25">SUM(E45)</f>
        <v>17026132</v>
      </c>
      <c r="F127" s="53">
        <f t="shared" si="25"/>
        <v>519674990</v>
      </c>
      <c r="G127" s="53">
        <f t="shared" si="25"/>
        <v>339804342</v>
      </c>
      <c r="H127" s="53">
        <f t="shared" si="25"/>
        <v>329017828</v>
      </c>
      <c r="I127" s="53">
        <f t="shared" si="25"/>
        <v>179870648</v>
      </c>
      <c r="J127" s="39"/>
      <c r="K127" s="40"/>
    </row>
    <row r="128" spans="1:11" s="54" customFormat="1" ht="12" x14ac:dyDescent="0.2">
      <c r="A128" s="52"/>
      <c r="B128" s="52"/>
      <c r="C128" s="39" t="s">
        <v>66</v>
      </c>
      <c r="D128" s="53">
        <f>SUM(D94)</f>
        <v>0</v>
      </c>
      <c r="E128" s="53">
        <f t="shared" ref="E128:I128" si="26">SUM(E94)</f>
        <v>2419687</v>
      </c>
      <c r="F128" s="53">
        <f t="shared" si="26"/>
        <v>2419687</v>
      </c>
      <c r="G128" s="53">
        <f t="shared" si="26"/>
        <v>2407475</v>
      </c>
      <c r="H128" s="53">
        <f t="shared" si="26"/>
        <v>2407475</v>
      </c>
      <c r="I128" s="53">
        <f t="shared" si="26"/>
        <v>12212</v>
      </c>
      <c r="J128" s="39"/>
      <c r="K128" s="40"/>
    </row>
    <row r="129" spans="1:11" s="54" customFormat="1" ht="12" x14ac:dyDescent="0.2">
      <c r="A129" s="52"/>
      <c r="B129" s="52"/>
      <c r="C129" s="48" t="s">
        <v>52</v>
      </c>
      <c r="D129" s="49">
        <f t="shared" ref="D129:I129" si="27">SUM(D130:D131)</f>
        <v>1171970145</v>
      </c>
      <c r="E129" s="49">
        <f t="shared" si="27"/>
        <v>28879647</v>
      </c>
      <c r="F129" s="49">
        <f t="shared" si="27"/>
        <v>1200849792</v>
      </c>
      <c r="G129" s="49">
        <f t="shared" si="27"/>
        <v>761877438</v>
      </c>
      <c r="H129" s="49">
        <f t="shared" si="27"/>
        <v>726231824</v>
      </c>
      <c r="I129" s="49">
        <f t="shared" si="27"/>
        <v>438972354</v>
      </c>
      <c r="J129" s="39"/>
      <c r="K129" s="40"/>
    </row>
    <row r="130" spans="1:11" s="54" customFormat="1" ht="12" x14ac:dyDescent="0.2">
      <c r="A130" s="52"/>
      <c r="B130" s="52"/>
      <c r="C130" s="39" t="s">
        <v>65</v>
      </c>
      <c r="D130" s="53">
        <f>SUM(D48)</f>
        <v>1171970145</v>
      </c>
      <c r="E130" s="53">
        <f t="shared" ref="E130:I130" si="28">SUM(E48)</f>
        <v>28879647</v>
      </c>
      <c r="F130" s="53">
        <f t="shared" si="28"/>
        <v>1200849792</v>
      </c>
      <c r="G130" s="53">
        <f t="shared" si="28"/>
        <v>761877438</v>
      </c>
      <c r="H130" s="53">
        <f t="shared" si="28"/>
        <v>726231824</v>
      </c>
      <c r="I130" s="53">
        <f t="shared" si="28"/>
        <v>438972354</v>
      </c>
      <c r="J130" s="39"/>
      <c r="K130" s="40"/>
    </row>
    <row r="131" spans="1:11" s="54" customFormat="1" ht="12" x14ac:dyDescent="0.2">
      <c r="A131" s="52"/>
      <c r="B131" s="52"/>
      <c r="C131" s="39" t="s">
        <v>66</v>
      </c>
      <c r="D131" s="53">
        <f>SUM(D97)</f>
        <v>0</v>
      </c>
      <c r="E131" s="53">
        <f t="shared" ref="E131:I131" si="29">SUM(E97)</f>
        <v>0</v>
      </c>
      <c r="F131" s="53">
        <f t="shared" si="29"/>
        <v>0</v>
      </c>
      <c r="G131" s="53">
        <f t="shared" si="29"/>
        <v>0</v>
      </c>
      <c r="H131" s="53">
        <f t="shared" si="29"/>
        <v>0</v>
      </c>
      <c r="I131" s="53">
        <f t="shared" si="29"/>
        <v>0</v>
      </c>
      <c r="J131" s="39"/>
      <c r="K131" s="40"/>
    </row>
    <row r="132" spans="1:11" s="54" customFormat="1" ht="12" x14ac:dyDescent="0.2">
      <c r="A132" s="52"/>
      <c r="B132" s="52"/>
      <c r="C132" s="55" t="s">
        <v>55</v>
      </c>
      <c r="D132" s="49">
        <f t="shared" ref="D132:I132" si="30">SUM(D133:D134)</f>
        <v>3420426155</v>
      </c>
      <c r="E132" s="49">
        <f t="shared" si="30"/>
        <v>903370993</v>
      </c>
      <c r="F132" s="49">
        <f t="shared" si="30"/>
        <v>4323797148</v>
      </c>
      <c r="G132" s="49">
        <f t="shared" si="30"/>
        <v>2893317332</v>
      </c>
      <c r="H132" s="49">
        <f t="shared" si="30"/>
        <v>2854965603</v>
      </c>
      <c r="I132" s="49">
        <f t="shared" si="30"/>
        <v>1430479816</v>
      </c>
      <c r="J132" s="39"/>
      <c r="K132" s="40"/>
    </row>
    <row r="133" spans="1:11" s="54" customFormat="1" ht="12" x14ac:dyDescent="0.2">
      <c r="A133" s="52"/>
      <c r="B133" s="52"/>
      <c r="C133" s="39" t="s">
        <v>65</v>
      </c>
      <c r="D133" s="53">
        <f>SUM(D51)</f>
        <v>2073883417</v>
      </c>
      <c r="E133" s="53">
        <f t="shared" ref="E133:I133" si="31">SUM(E51)</f>
        <v>899086246</v>
      </c>
      <c r="F133" s="53">
        <f t="shared" si="31"/>
        <v>2972969663</v>
      </c>
      <c r="G133" s="53">
        <f t="shared" si="31"/>
        <v>2099878495</v>
      </c>
      <c r="H133" s="53">
        <f t="shared" si="31"/>
        <v>2061565044</v>
      </c>
      <c r="I133" s="53">
        <f t="shared" si="31"/>
        <v>873091168</v>
      </c>
      <c r="J133" s="39"/>
      <c r="K133" s="40"/>
    </row>
    <row r="134" spans="1:11" s="54" customFormat="1" ht="12" x14ac:dyDescent="0.2">
      <c r="A134" s="52"/>
      <c r="B134" s="52"/>
      <c r="C134" s="39" t="s">
        <v>66</v>
      </c>
      <c r="D134" s="53">
        <f>SUM(D100)</f>
        <v>1346542738</v>
      </c>
      <c r="E134" s="53">
        <f t="shared" ref="E134:I134" si="32">SUM(E100)</f>
        <v>4284747</v>
      </c>
      <c r="F134" s="53">
        <f t="shared" si="32"/>
        <v>1350827485</v>
      </c>
      <c r="G134" s="53">
        <f t="shared" si="32"/>
        <v>793438837</v>
      </c>
      <c r="H134" s="53">
        <f t="shared" si="32"/>
        <v>793400559</v>
      </c>
      <c r="I134" s="53">
        <f t="shared" si="32"/>
        <v>557388648</v>
      </c>
      <c r="J134" s="39"/>
      <c r="K134" s="40"/>
    </row>
    <row r="135" spans="1:11" s="51" customFormat="1" ht="12" x14ac:dyDescent="0.2">
      <c r="A135" s="47"/>
      <c r="B135" s="47"/>
      <c r="C135" s="56" t="s">
        <v>1</v>
      </c>
      <c r="D135" s="57">
        <f>SUM(D123,D126,D129,D132)</f>
        <v>81941316438</v>
      </c>
      <c r="E135" s="57">
        <f t="shared" ref="E135:I137" si="33">SUM(E123,E126,E129,E132)</f>
        <v>2058109208</v>
      </c>
      <c r="F135" s="57">
        <f t="shared" si="33"/>
        <v>83999425646</v>
      </c>
      <c r="G135" s="57">
        <f t="shared" si="33"/>
        <v>55095768486</v>
      </c>
      <c r="H135" s="57">
        <f t="shared" si="33"/>
        <v>53913448441</v>
      </c>
      <c r="I135" s="57">
        <f t="shared" si="33"/>
        <v>28903657160</v>
      </c>
      <c r="J135" s="48"/>
      <c r="K135" s="50"/>
    </row>
    <row r="136" spans="1:11" s="54" customFormat="1" ht="12" x14ac:dyDescent="0.2">
      <c r="A136" s="52"/>
      <c r="B136" s="52"/>
      <c r="C136" s="39" t="s">
        <v>65</v>
      </c>
      <c r="D136" s="53">
        <f>SUM(D124,D127,D130,D133)</f>
        <v>36213125289</v>
      </c>
      <c r="E136" s="53">
        <f t="shared" si="33"/>
        <v>2537350251</v>
      </c>
      <c r="F136" s="53">
        <f t="shared" si="33"/>
        <v>38750475540</v>
      </c>
      <c r="G136" s="53">
        <f t="shared" si="33"/>
        <v>22999885369</v>
      </c>
      <c r="H136" s="53">
        <f t="shared" si="33"/>
        <v>21945384892</v>
      </c>
      <c r="I136" s="53">
        <f t="shared" si="33"/>
        <v>15750590171</v>
      </c>
      <c r="J136" s="39"/>
      <c r="K136" s="40"/>
    </row>
    <row r="137" spans="1:11" s="54" customFormat="1" ht="12" x14ac:dyDescent="0.2">
      <c r="A137" s="52"/>
      <c r="B137" s="52"/>
      <c r="C137" s="39" t="s">
        <v>66</v>
      </c>
      <c r="D137" s="53">
        <f>SUM(D125,D128,D131,D134)</f>
        <v>45728191149</v>
      </c>
      <c r="E137" s="53">
        <f t="shared" si="33"/>
        <v>-479241043</v>
      </c>
      <c r="F137" s="53">
        <f t="shared" si="33"/>
        <v>45248950106</v>
      </c>
      <c r="G137" s="53">
        <f t="shared" si="33"/>
        <v>32095883117</v>
      </c>
      <c r="H137" s="53">
        <f t="shared" si="33"/>
        <v>31968063549</v>
      </c>
      <c r="I137" s="53">
        <f t="shared" si="33"/>
        <v>13153066989</v>
      </c>
      <c r="J137" s="39"/>
      <c r="K137" s="40"/>
    </row>
    <row r="138" spans="1:11" s="51" customFormat="1" ht="12" x14ac:dyDescent="0.2">
      <c r="A138" s="47"/>
      <c r="B138" s="47"/>
      <c r="C138" s="56" t="s">
        <v>67</v>
      </c>
      <c r="D138" s="57">
        <f>SUM(D139:D140)</f>
        <v>0</v>
      </c>
      <c r="E138" s="57">
        <f t="shared" ref="E138:I138" si="34">SUM(E139:E140)</f>
        <v>0</v>
      </c>
      <c r="F138" s="57">
        <f t="shared" si="34"/>
        <v>0</v>
      </c>
      <c r="G138" s="57">
        <f t="shared" si="34"/>
        <v>0</v>
      </c>
      <c r="H138" s="57">
        <f t="shared" si="34"/>
        <v>0</v>
      </c>
      <c r="I138" s="57">
        <f t="shared" si="34"/>
        <v>0</v>
      </c>
      <c r="J138" s="48"/>
      <c r="K138" s="50"/>
    </row>
    <row r="139" spans="1:11" s="54" customFormat="1" ht="12" x14ac:dyDescent="0.2">
      <c r="A139" s="52"/>
      <c r="B139" s="52"/>
      <c r="C139" s="39" t="s">
        <v>65</v>
      </c>
      <c r="D139" s="53"/>
      <c r="E139" s="53"/>
      <c r="F139" s="53">
        <f t="shared" ref="F139:F140" si="35">D139+E139</f>
        <v>0</v>
      </c>
      <c r="G139" s="53"/>
      <c r="H139" s="53"/>
      <c r="I139" s="53">
        <f t="shared" ref="I139:I140" si="36">F139-G139</f>
        <v>0</v>
      </c>
      <c r="J139" s="39"/>
      <c r="K139" s="40"/>
    </row>
    <row r="140" spans="1:11" s="54" customFormat="1" ht="12" x14ac:dyDescent="0.2">
      <c r="A140" s="52"/>
      <c r="B140" s="52"/>
      <c r="C140" s="39" t="s">
        <v>66</v>
      </c>
      <c r="D140" s="53"/>
      <c r="E140" s="53"/>
      <c r="F140" s="53">
        <f t="shared" si="35"/>
        <v>0</v>
      </c>
      <c r="G140" s="53"/>
      <c r="H140" s="53"/>
      <c r="I140" s="53">
        <f t="shared" si="36"/>
        <v>0</v>
      </c>
      <c r="J140" s="39"/>
      <c r="K140" s="40"/>
    </row>
    <row r="141" spans="1:11" s="54" customFormat="1" ht="12" x14ac:dyDescent="0.2">
      <c r="A141" s="52"/>
      <c r="B141" s="52"/>
      <c r="C141" s="39"/>
      <c r="D141" s="53"/>
      <c r="E141" s="53"/>
      <c r="F141" s="53"/>
      <c r="G141" s="53"/>
      <c r="H141" s="53"/>
      <c r="I141" s="53"/>
      <c r="J141" s="39"/>
      <c r="K141" s="40"/>
    </row>
    <row r="142" spans="1:11" s="51" customFormat="1" ht="12" x14ac:dyDescent="0.2">
      <c r="A142" s="47"/>
      <c r="B142" s="47"/>
      <c r="C142" s="56" t="s">
        <v>68</v>
      </c>
      <c r="D142" s="57">
        <f>SUM(D135,D138)</f>
        <v>81941316438</v>
      </c>
      <c r="E142" s="57">
        <f t="shared" ref="E142:I142" si="37">SUM(E135,E138)</f>
        <v>2058109208</v>
      </c>
      <c r="F142" s="57">
        <f t="shared" si="37"/>
        <v>83999425646</v>
      </c>
      <c r="G142" s="57">
        <f t="shared" si="37"/>
        <v>55095768486</v>
      </c>
      <c r="H142" s="57">
        <f t="shared" si="37"/>
        <v>53913448441</v>
      </c>
      <c r="I142" s="57">
        <f t="shared" si="37"/>
        <v>28903657160</v>
      </c>
      <c r="J142" s="48"/>
      <c r="K142" s="50"/>
    </row>
    <row r="143" spans="1:11" s="54" customFormat="1" ht="12" x14ac:dyDescent="0.2">
      <c r="A143" s="52"/>
      <c r="B143" s="52"/>
      <c r="C143" s="39"/>
      <c r="D143" s="53"/>
      <c r="E143" s="53"/>
      <c r="F143" s="53"/>
      <c r="G143" s="53"/>
      <c r="H143" s="53"/>
      <c r="I143" s="53"/>
      <c r="J143" s="39"/>
      <c r="K143" s="40"/>
    </row>
    <row r="144" spans="1:11" s="54" customFormat="1" ht="12" x14ac:dyDescent="0.2">
      <c r="A144" s="52"/>
      <c r="B144" s="52"/>
      <c r="C144" s="39"/>
      <c r="D144" s="53"/>
      <c r="E144" s="53"/>
      <c r="F144" s="53"/>
      <c r="G144" s="53"/>
      <c r="H144" s="53"/>
      <c r="I144" s="53"/>
      <c r="J144" s="39"/>
      <c r="K144" s="40"/>
    </row>
    <row r="145" spans="1:11" s="54" customFormat="1" ht="12" x14ac:dyDescent="0.2">
      <c r="A145" s="52"/>
      <c r="B145" s="52"/>
      <c r="C145" s="39"/>
      <c r="D145" s="53"/>
      <c r="E145" s="53"/>
      <c r="F145" s="53"/>
      <c r="G145" s="53"/>
      <c r="H145" s="53"/>
      <c r="I145" s="53"/>
      <c r="J145" s="39"/>
      <c r="K145" s="40"/>
    </row>
    <row r="146" spans="1:11" s="54" customFormat="1" ht="12" x14ac:dyDescent="0.2">
      <c r="A146" s="52"/>
      <c r="B146" s="52"/>
      <c r="C146" s="39"/>
      <c r="D146" s="53"/>
      <c r="E146" s="53"/>
      <c r="F146" s="53"/>
      <c r="G146" s="53"/>
      <c r="H146" s="53"/>
      <c r="I146" s="53"/>
      <c r="J146" s="39"/>
      <c r="K146" s="40"/>
    </row>
    <row r="148" spans="1:11" x14ac:dyDescent="0.2">
      <c r="H148" s="58"/>
    </row>
    <row r="149" spans="1:11" x14ac:dyDescent="0.2">
      <c r="H149" s="58"/>
    </row>
    <row r="150" spans="1:11" x14ac:dyDescent="0.2">
      <c r="H150" s="59"/>
    </row>
  </sheetData>
  <mergeCells count="13">
    <mergeCell ref="A109:C109"/>
    <mergeCell ref="A7:C8"/>
    <mergeCell ref="D7:H7"/>
    <mergeCell ref="I7:I8"/>
    <mergeCell ref="A10:C10"/>
    <mergeCell ref="A59:C59"/>
    <mergeCell ref="A108:C10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2022-10-28T19:41:17Z</dcterms:created>
  <dcterms:modified xsi:type="dcterms:W3CDTF">2022-10-28T19:41:18Z</dcterms:modified>
</cp:coreProperties>
</file>