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3237E28B-AA8D-4160-B0DC-0CC54987A7BF}" xr6:coauthVersionLast="40" xr6:coauthVersionMax="40" xr10:uidLastSave="{00000000-0000-0000-0000-000000000000}"/>
  <bookViews>
    <workbookView xWindow="0" yWindow="0" windowWidth="25200" windowHeight="11775" xr2:uid="{ADFD3C5A-970A-4FBC-8A0B-701E3DCEE970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I169" i="1"/>
  <c r="I167" i="1" s="1"/>
  <c r="F169" i="1"/>
  <c r="I168" i="1"/>
  <c r="F168" i="1"/>
  <c r="H167" i="1"/>
  <c r="G167" i="1"/>
  <c r="F167" i="1"/>
  <c r="E167" i="1"/>
  <c r="D167" i="1"/>
  <c r="I165" i="1"/>
  <c r="F165" i="1"/>
  <c r="I164" i="1"/>
  <c r="I162" i="1" s="1"/>
  <c r="F164" i="1"/>
  <c r="H162" i="1"/>
  <c r="G162" i="1"/>
  <c r="F162" i="1"/>
  <c r="E162" i="1"/>
  <c r="D162" i="1"/>
  <c r="I160" i="1"/>
  <c r="F160" i="1"/>
  <c r="F152" i="1" s="1"/>
  <c r="I157" i="1"/>
  <c r="F157" i="1"/>
  <c r="I152" i="1"/>
  <c r="H152" i="1"/>
  <c r="G152" i="1"/>
  <c r="E152" i="1"/>
  <c r="D152" i="1"/>
  <c r="I150" i="1"/>
  <c r="F150" i="1"/>
  <c r="I149" i="1"/>
  <c r="I147" i="1" s="1"/>
  <c r="F149" i="1"/>
  <c r="F147" i="1" s="1"/>
  <c r="F93" i="1" s="1"/>
  <c r="I148" i="1"/>
  <c r="F148" i="1"/>
  <c r="H147" i="1"/>
  <c r="G147" i="1"/>
  <c r="E147" i="1"/>
  <c r="D147" i="1"/>
  <c r="I145" i="1"/>
  <c r="F145" i="1"/>
  <c r="I144" i="1"/>
  <c r="I143" i="1"/>
  <c r="I142" i="1"/>
  <c r="F142" i="1"/>
  <c r="I141" i="1"/>
  <c r="F141" i="1"/>
  <c r="I140" i="1"/>
  <c r="F140" i="1"/>
  <c r="I139" i="1"/>
  <c r="F139" i="1"/>
  <c r="I138" i="1"/>
  <c r="F138" i="1"/>
  <c r="I137" i="1"/>
  <c r="I136" i="1" s="1"/>
  <c r="F137" i="1"/>
  <c r="H136" i="1"/>
  <c r="G136" i="1"/>
  <c r="F136" i="1"/>
  <c r="E136" i="1"/>
  <c r="D136" i="1"/>
  <c r="I130" i="1"/>
  <c r="F130" i="1"/>
  <c r="I129" i="1"/>
  <c r="F129" i="1"/>
  <c r="I128" i="1"/>
  <c r="F128" i="1"/>
  <c r="I127" i="1"/>
  <c r="F127" i="1"/>
  <c r="I126" i="1"/>
  <c r="I125" i="1" s="1"/>
  <c r="F126" i="1"/>
  <c r="H125" i="1"/>
  <c r="G125" i="1"/>
  <c r="F125" i="1"/>
  <c r="E125" i="1"/>
  <c r="D125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I114" i="1" s="1"/>
  <c r="F115" i="1"/>
  <c r="H114" i="1"/>
  <c r="G114" i="1"/>
  <c r="F114" i="1"/>
  <c r="E114" i="1"/>
  <c r="D114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I103" i="1" s="1"/>
  <c r="F104" i="1"/>
  <c r="H103" i="1"/>
  <c r="G103" i="1"/>
  <c r="F103" i="1"/>
  <c r="E103" i="1"/>
  <c r="D103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I94" i="1" s="1"/>
  <c r="F95" i="1"/>
  <c r="H94" i="1"/>
  <c r="G94" i="1"/>
  <c r="G93" i="1" s="1"/>
  <c r="F94" i="1"/>
  <c r="E94" i="1"/>
  <c r="D94" i="1"/>
  <c r="H93" i="1"/>
  <c r="E93" i="1"/>
  <c r="D93" i="1"/>
  <c r="I91" i="1"/>
  <c r="F91" i="1"/>
  <c r="I90" i="1"/>
  <c r="F90" i="1"/>
  <c r="I89" i="1"/>
  <c r="F89" i="1"/>
  <c r="I88" i="1"/>
  <c r="F88" i="1"/>
  <c r="I87" i="1"/>
  <c r="F86" i="1"/>
  <c r="F84" i="1" s="1"/>
  <c r="F85" i="1"/>
  <c r="I85" i="1" s="1"/>
  <c r="H84" i="1"/>
  <c r="G84" i="1"/>
  <c r="E84" i="1"/>
  <c r="D84" i="1"/>
  <c r="I81" i="1"/>
  <c r="I80" i="1"/>
  <c r="F80" i="1"/>
  <c r="I79" i="1"/>
  <c r="H79" i="1"/>
  <c r="G79" i="1"/>
  <c r="F79" i="1"/>
  <c r="E79" i="1"/>
  <c r="E10" i="1" s="1"/>
  <c r="E176" i="1" s="1"/>
  <c r="D79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I70" i="1"/>
  <c r="I69" i="1" s="1"/>
  <c r="F70" i="1"/>
  <c r="H69" i="1"/>
  <c r="G69" i="1"/>
  <c r="F69" i="1"/>
  <c r="E69" i="1"/>
  <c r="D69" i="1"/>
  <c r="I67" i="1"/>
  <c r="F67" i="1"/>
  <c r="I66" i="1"/>
  <c r="F66" i="1"/>
  <c r="I65" i="1"/>
  <c r="I64" i="1" s="1"/>
  <c r="F65" i="1"/>
  <c r="H64" i="1"/>
  <c r="G64" i="1"/>
  <c r="G10" i="1" s="1"/>
  <c r="F64" i="1"/>
  <c r="E64" i="1"/>
  <c r="D64" i="1"/>
  <c r="I62" i="1"/>
  <c r="F62" i="1"/>
  <c r="I61" i="1"/>
  <c r="F61" i="1"/>
  <c r="I60" i="1"/>
  <c r="F59" i="1"/>
  <c r="I59" i="1" s="1"/>
  <c r="F58" i="1"/>
  <c r="I58" i="1" s="1"/>
  <c r="F57" i="1"/>
  <c r="I57" i="1" s="1"/>
  <c r="F56" i="1"/>
  <c r="I56" i="1" s="1"/>
  <c r="F55" i="1"/>
  <c r="I55" i="1" s="1"/>
  <c r="F54" i="1"/>
  <c r="F53" i="1" s="1"/>
  <c r="H53" i="1"/>
  <c r="G53" i="1"/>
  <c r="E53" i="1"/>
  <c r="D53" i="1"/>
  <c r="F48" i="1"/>
  <c r="I48" i="1" s="1"/>
  <c r="F47" i="1"/>
  <c r="I47" i="1" s="1"/>
  <c r="F46" i="1"/>
  <c r="I46" i="1" s="1"/>
  <c r="F45" i="1"/>
  <c r="I45" i="1" s="1"/>
  <c r="F44" i="1"/>
  <c r="F42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F31" i="1" s="1"/>
  <c r="F32" i="1"/>
  <c r="I32" i="1" s="1"/>
  <c r="H31" i="1"/>
  <c r="G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F20" i="1" s="1"/>
  <c r="F21" i="1"/>
  <c r="I21" i="1" s="1"/>
  <c r="H20" i="1"/>
  <c r="G20" i="1"/>
  <c r="E20" i="1"/>
  <c r="D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F11" i="1" s="1"/>
  <c r="F12" i="1"/>
  <c r="I12" i="1" s="1"/>
  <c r="H11" i="1"/>
  <c r="H10" i="1" s="1"/>
  <c r="H176" i="1" s="1"/>
  <c r="G11" i="1"/>
  <c r="E11" i="1"/>
  <c r="D11" i="1"/>
  <c r="D10" i="1" s="1"/>
  <c r="D176" i="1" s="1"/>
  <c r="F10" i="1" l="1"/>
  <c r="F176" i="1" s="1"/>
  <c r="G176" i="1"/>
  <c r="I84" i="1"/>
  <c r="I93" i="1"/>
  <c r="I13" i="1"/>
  <c r="I11" i="1" s="1"/>
  <c r="I22" i="1"/>
  <c r="I20" i="1" s="1"/>
  <c r="I33" i="1"/>
  <c r="I31" i="1" s="1"/>
  <c r="I44" i="1"/>
  <c r="I42" i="1" s="1"/>
  <c r="I54" i="1"/>
  <c r="I53" i="1" s="1"/>
  <c r="I86" i="1"/>
  <c r="I10" i="1" l="1"/>
  <c r="I176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<sst xmlns="http://schemas.openxmlformats.org/spreadsheetml/2006/main" count="308" uniqueCount="163">
  <si>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</si>
  <si>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</si>
  <si>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</si>
  <si>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</si>
  <si>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30 DE SEPTIEMBRE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</si>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</sst>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top"/>
    </xf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readingOrder="1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 wrapText="1" readingOrder="1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justify" vertical="top" readingOrder="1"/>
    </xf>
    <xf numFmtId="0" fontId="3" fillId="5" borderId="0" xfId="0" applyFont="1" applyFill="1" applyBorder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427C1A15-58EF-4605-BC2C-F083126477BC}"/>
    <cellStyle name="Normal 2 2" xfId="2" xr:uid="{A48EA6C9-4688-42B0-811D-9DDB5B9D6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CE51639-25CD-4232-B2A9-74B82C541E9B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E21DB-BA7C-44F9-80CB-87AB95BBFA8D}">
  <dimension ref="A1:M179"/>
  <sheetViews>
    <sheetView showGridLines="0" tabSelected="1" zoomScaleNormal="100" workbookViewId="0">
      <selection activeCell="G10" sqref="G10"/>
    </sheetView>
  </sheetViews>
  <sheetFormatPr baseColWidth="10" defaultRowHeight="12.75" x14ac:dyDescent="0.2"/>
  <cols>
    <col min="1" max="1" width="3" style="48" customWidth="1"/>
    <col min="2" max="2" width="3.28515625" style="48" customWidth="1"/>
    <col min="3" max="3" width="44.28515625" style="49" customWidth="1"/>
    <col min="4" max="9" width="16.7109375" style="50" customWidth="1"/>
    <col min="10" max="10" width="14.28515625" bestFit="1" customWidth="1"/>
    <col min="11" max="11" width="12.28515625" bestFit="1" customWidth="1"/>
    <col min="12" max="13" width="14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3" customFormat="1" ht="4.5" customHeight="1" x14ac:dyDescent="0.2">
      <c r="B9" s="14"/>
      <c r="C9" s="15"/>
      <c r="D9" s="16"/>
      <c r="E9" s="16"/>
      <c r="F9" s="16"/>
      <c r="G9" s="17"/>
      <c r="H9" s="16"/>
      <c r="I9" s="16"/>
    </row>
    <row r="10" spans="1:11" s="22" customFormat="1" ht="15.95" customHeight="1" thickBot="1" x14ac:dyDescent="0.25">
      <c r="A10" s="18" t="s">
        <v>14</v>
      </c>
      <c r="B10" s="18"/>
      <c r="C10" s="18"/>
      <c r="D10" s="19">
        <f>SUM(D11,D20,D31,D42,D53,D64,D69,D79,D84)</f>
        <v>36213125289</v>
      </c>
      <c r="E10" s="19">
        <f t="shared" ref="E10:I10" si="0">SUM(E11,E20,E31,E42,E53,E64,E69,E79,E84)</f>
        <v>2537350251</v>
      </c>
      <c r="F10" s="19">
        <f t="shared" si="0"/>
        <v>38750475540</v>
      </c>
      <c r="G10" s="19">
        <f t="shared" si="0"/>
        <v>22999885369</v>
      </c>
      <c r="H10" s="19">
        <f t="shared" si="0"/>
        <v>21945384892</v>
      </c>
      <c r="I10" s="19">
        <f t="shared" si="0"/>
        <v>15750590171</v>
      </c>
      <c r="J10" s="20"/>
      <c r="K10" s="21"/>
    </row>
    <row r="11" spans="1:11" s="26" customFormat="1" ht="12.75" customHeight="1" thickTop="1" x14ac:dyDescent="0.2">
      <c r="A11" s="23" t="s">
        <v>15</v>
      </c>
      <c r="B11" s="24" t="s">
        <v>16</v>
      </c>
      <c r="C11" s="24"/>
      <c r="D11" s="25">
        <f>SUM(D12:D18)</f>
        <v>19234547461</v>
      </c>
      <c r="E11" s="25">
        <f t="shared" ref="E11" si="1">SUM(E12:E18)</f>
        <v>-1884732940</v>
      </c>
      <c r="F11" s="25">
        <f>SUM(F12:F18)</f>
        <v>17349814521</v>
      </c>
      <c r="G11" s="25">
        <f t="shared" ref="G11:I11" si="2">SUM(G12:G18)</f>
        <v>10288231327</v>
      </c>
      <c r="H11" s="25">
        <f t="shared" si="2"/>
        <v>9466832268</v>
      </c>
      <c r="I11" s="25">
        <f t="shared" si="2"/>
        <v>7061583194</v>
      </c>
    </row>
    <row r="12" spans="1:11" s="26" customFormat="1" ht="25.5" customHeight="1" x14ac:dyDescent="0.2">
      <c r="B12" s="27" t="s">
        <v>17</v>
      </c>
      <c r="C12" s="28" t="s">
        <v>18</v>
      </c>
      <c r="D12" s="29">
        <v>6422763252</v>
      </c>
      <c r="E12" s="29">
        <v>-411970507</v>
      </c>
      <c r="F12" s="30">
        <f t="shared" ref="F12:F18" si="3">D12+E12</f>
        <v>6010792745</v>
      </c>
      <c r="G12" s="30">
        <v>4009492752</v>
      </c>
      <c r="H12" s="29">
        <v>3643994397</v>
      </c>
      <c r="I12" s="29">
        <f>F12-G12</f>
        <v>2001299993</v>
      </c>
    </row>
    <row r="13" spans="1:11" s="26" customFormat="1" ht="12.75" customHeight="1" x14ac:dyDescent="0.2">
      <c r="B13" s="27" t="s">
        <v>19</v>
      </c>
      <c r="C13" s="28" t="s">
        <v>20</v>
      </c>
      <c r="D13" s="29">
        <v>1486956414</v>
      </c>
      <c r="E13" s="29">
        <v>-954980646</v>
      </c>
      <c r="F13" s="30">
        <f t="shared" si="3"/>
        <v>531975768</v>
      </c>
      <c r="G13" s="30">
        <v>393821518</v>
      </c>
      <c r="H13" s="29">
        <v>367888655</v>
      </c>
      <c r="I13" s="29">
        <f t="shared" ref="I13:I18" si="4">F13-G13</f>
        <v>138154250</v>
      </c>
    </row>
    <row r="14" spans="1:11" s="26" customFormat="1" ht="12.75" customHeight="1" x14ac:dyDescent="0.2">
      <c r="B14" s="27" t="s">
        <v>21</v>
      </c>
      <c r="C14" s="31" t="s">
        <v>22</v>
      </c>
      <c r="D14" s="29">
        <v>4359822442</v>
      </c>
      <c r="E14" s="29">
        <v>-486476118</v>
      </c>
      <c r="F14" s="30">
        <f t="shared" si="3"/>
        <v>3873346324</v>
      </c>
      <c r="G14" s="30">
        <v>1875413510</v>
      </c>
      <c r="H14" s="29">
        <v>1797871654</v>
      </c>
      <c r="I14" s="29">
        <f t="shared" si="4"/>
        <v>1997932814</v>
      </c>
    </row>
    <row r="15" spans="1:11" s="26" customFormat="1" ht="12.75" customHeight="1" x14ac:dyDescent="0.2">
      <c r="B15" s="27" t="s">
        <v>23</v>
      </c>
      <c r="C15" s="31" t="s">
        <v>24</v>
      </c>
      <c r="D15" s="29">
        <v>1800809338</v>
      </c>
      <c r="E15" s="29">
        <v>160218312</v>
      </c>
      <c r="F15" s="30">
        <f t="shared" si="3"/>
        <v>1961027650</v>
      </c>
      <c r="G15" s="30">
        <v>1554686000</v>
      </c>
      <c r="H15" s="29">
        <v>1312490920</v>
      </c>
      <c r="I15" s="29">
        <f t="shared" si="4"/>
        <v>406341650</v>
      </c>
    </row>
    <row r="16" spans="1:11" s="26" customFormat="1" ht="12.75" customHeight="1" x14ac:dyDescent="0.2">
      <c r="B16" s="27" t="s">
        <v>25</v>
      </c>
      <c r="C16" s="31" t="s">
        <v>26</v>
      </c>
      <c r="D16" s="29">
        <v>2069851829</v>
      </c>
      <c r="E16" s="29">
        <v>34857382</v>
      </c>
      <c r="F16" s="30">
        <f t="shared" si="3"/>
        <v>2104709211</v>
      </c>
      <c r="G16" s="30">
        <v>1375095739</v>
      </c>
      <c r="H16" s="29">
        <v>1306393840</v>
      </c>
      <c r="I16" s="29">
        <f t="shared" si="4"/>
        <v>729613472</v>
      </c>
    </row>
    <row r="17" spans="1:9" s="26" customFormat="1" ht="12.75" customHeight="1" x14ac:dyDescent="0.2">
      <c r="B17" s="27" t="s">
        <v>27</v>
      </c>
      <c r="C17" s="31" t="s">
        <v>28</v>
      </c>
      <c r="D17" s="29">
        <v>1769211019</v>
      </c>
      <c r="E17" s="29">
        <v>-256124915</v>
      </c>
      <c r="F17" s="30">
        <f t="shared" si="3"/>
        <v>1513086104</v>
      </c>
      <c r="G17" s="30">
        <v>0</v>
      </c>
      <c r="H17" s="29">
        <v>0</v>
      </c>
      <c r="I17" s="29">
        <f t="shared" si="4"/>
        <v>1513086104</v>
      </c>
    </row>
    <row r="18" spans="1:9" s="26" customFormat="1" x14ac:dyDescent="0.2">
      <c r="B18" s="27" t="s">
        <v>29</v>
      </c>
      <c r="C18" s="31" t="s">
        <v>30</v>
      </c>
      <c r="D18" s="29">
        <v>1325133167</v>
      </c>
      <c r="E18" s="29">
        <v>29743552</v>
      </c>
      <c r="F18" s="30">
        <f t="shared" si="3"/>
        <v>1354876719</v>
      </c>
      <c r="G18" s="30">
        <v>1079721808</v>
      </c>
      <c r="H18" s="29">
        <v>1038192802</v>
      </c>
      <c r="I18" s="29">
        <f t="shared" si="4"/>
        <v>275154911</v>
      </c>
    </row>
    <row r="19" spans="1:9" s="26" customFormat="1" ht="4.5" customHeight="1" x14ac:dyDescent="0.2">
      <c r="B19" s="27"/>
      <c r="C19" s="31"/>
      <c r="D19" s="29"/>
      <c r="E19" s="29"/>
      <c r="F19" s="29"/>
      <c r="G19" s="30"/>
      <c r="H19" s="29"/>
      <c r="I19" s="29"/>
    </row>
    <row r="20" spans="1:9" s="26" customFormat="1" ht="12.75" customHeight="1" x14ac:dyDescent="0.2">
      <c r="A20" s="23" t="s">
        <v>31</v>
      </c>
      <c r="B20" s="24" t="s">
        <v>32</v>
      </c>
      <c r="C20" s="24"/>
      <c r="D20" s="25">
        <f>SUM(D21:D29)</f>
        <v>573705502</v>
      </c>
      <c r="E20" s="25">
        <f t="shared" ref="E20:I20" si="5">SUM(E21:E29)</f>
        <v>357261619</v>
      </c>
      <c r="F20" s="25">
        <f t="shared" si="5"/>
        <v>930967121</v>
      </c>
      <c r="G20" s="25">
        <f t="shared" si="5"/>
        <v>576582699</v>
      </c>
      <c r="H20" s="25">
        <f t="shared" si="5"/>
        <v>556613743</v>
      </c>
      <c r="I20" s="25">
        <f t="shared" si="5"/>
        <v>354384422</v>
      </c>
    </row>
    <row r="21" spans="1:9" s="26" customFormat="1" ht="25.5" customHeight="1" x14ac:dyDescent="0.2">
      <c r="B21" s="27" t="s">
        <v>33</v>
      </c>
      <c r="C21" s="28" t="s">
        <v>34</v>
      </c>
      <c r="D21" s="29">
        <v>119438438</v>
      </c>
      <c r="E21" s="29">
        <v>36402381</v>
      </c>
      <c r="F21" s="30">
        <f t="shared" ref="F21:F29" si="6">D21+E21</f>
        <v>155840819</v>
      </c>
      <c r="G21" s="30">
        <v>68912950</v>
      </c>
      <c r="H21" s="29">
        <v>59638430</v>
      </c>
      <c r="I21" s="29">
        <f t="shared" ref="I21:I29" si="7">F21-G21</f>
        <v>86927869</v>
      </c>
    </row>
    <row r="22" spans="1:9" s="26" customFormat="1" ht="12.75" customHeight="1" x14ac:dyDescent="0.2">
      <c r="B22" s="27" t="s">
        <v>35</v>
      </c>
      <c r="C22" s="31" t="s">
        <v>36</v>
      </c>
      <c r="D22" s="29">
        <v>207252909</v>
      </c>
      <c r="E22" s="29">
        <v>270424648</v>
      </c>
      <c r="F22" s="30">
        <f t="shared" si="6"/>
        <v>477677557</v>
      </c>
      <c r="G22" s="30">
        <v>329122282</v>
      </c>
      <c r="H22" s="29">
        <v>326173790</v>
      </c>
      <c r="I22" s="29">
        <f t="shared" si="7"/>
        <v>148555275</v>
      </c>
    </row>
    <row r="23" spans="1:9" s="26" customFormat="1" ht="25.5" customHeight="1" x14ac:dyDescent="0.2">
      <c r="B23" s="27" t="s">
        <v>37</v>
      </c>
      <c r="C23" s="28" t="s">
        <v>38</v>
      </c>
      <c r="D23" s="29">
        <v>4935829</v>
      </c>
      <c r="E23" s="29">
        <v>571442</v>
      </c>
      <c r="F23" s="30">
        <f t="shared" si="6"/>
        <v>5507271</v>
      </c>
      <c r="G23" s="30">
        <v>4734707</v>
      </c>
      <c r="H23" s="29">
        <v>4568552</v>
      </c>
      <c r="I23" s="29">
        <f t="shared" si="7"/>
        <v>772564</v>
      </c>
    </row>
    <row r="24" spans="1:9" s="26" customFormat="1" ht="25.5" customHeight="1" x14ac:dyDescent="0.2">
      <c r="B24" s="27" t="s">
        <v>39</v>
      </c>
      <c r="C24" s="28" t="s">
        <v>40</v>
      </c>
      <c r="D24" s="29">
        <v>15756951</v>
      </c>
      <c r="E24" s="29">
        <v>2851446</v>
      </c>
      <c r="F24" s="30">
        <f t="shared" si="6"/>
        <v>18608397</v>
      </c>
      <c r="G24" s="30">
        <v>13531394</v>
      </c>
      <c r="H24" s="29">
        <v>12362294</v>
      </c>
      <c r="I24" s="29">
        <f t="shared" si="7"/>
        <v>5077003</v>
      </c>
    </row>
    <row r="25" spans="1:9" s="26" customFormat="1" ht="25.5" customHeight="1" x14ac:dyDescent="0.2">
      <c r="B25" s="27" t="s">
        <v>41</v>
      </c>
      <c r="C25" s="28" t="s">
        <v>42</v>
      </c>
      <c r="D25" s="29">
        <v>11134506</v>
      </c>
      <c r="E25" s="29">
        <v>2303026</v>
      </c>
      <c r="F25" s="30">
        <f t="shared" si="6"/>
        <v>13437532</v>
      </c>
      <c r="G25" s="30">
        <v>8634235</v>
      </c>
      <c r="H25" s="29">
        <v>8192673</v>
      </c>
      <c r="I25" s="29">
        <f t="shared" si="7"/>
        <v>4803297</v>
      </c>
    </row>
    <row r="26" spans="1:9" s="26" customFormat="1" ht="12.75" customHeight="1" x14ac:dyDescent="0.2">
      <c r="B26" s="27" t="s">
        <v>43</v>
      </c>
      <c r="C26" s="28" t="s">
        <v>44</v>
      </c>
      <c r="D26" s="29">
        <v>170246797</v>
      </c>
      <c r="E26" s="29">
        <v>7625487</v>
      </c>
      <c r="F26" s="30">
        <f t="shared" si="6"/>
        <v>177872284</v>
      </c>
      <c r="G26" s="30">
        <v>116181346</v>
      </c>
      <c r="H26" s="29">
        <v>112174502</v>
      </c>
      <c r="I26" s="29">
        <f t="shared" si="7"/>
        <v>61690938</v>
      </c>
    </row>
    <row r="27" spans="1:9" s="26" customFormat="1" ht="25.5" customHeight="1" x14ac:dyDescent="0.2">
      <c r="B27" s="27" t="s">
        <v>45</v>
      </c>
      <c r="C27" s="28" t="s">
        <v>46</v>
      </c>
      <c r="D27" s="29">
        <v>4774692</v>
      </c>
      <c r="E27" s="29">
        <v>16638490</v>
      </c>
      <c r="F27" s="30">
        <f t="shared" si="6"/>
        <v>21413182</v>
      </c>
      <c r="G27" s="30">
        <v>12527766</v>
      </c>
      <c r="H27" s="29">
        <v>12429528</v>
      </c>
      <c r="I27" s="29">
        <f t="shared" si="7"/>
        <v>8885416</v>
      </c>
    </row>
    <row r="28" spans="1:9" s="26" customFormat="1" ht="12.75" customHeight="1" x14ac:dyDescent="0.2">
      <c r="B28" s="27" t="s">
        <v>47</v>
      </c>
      <c r="C28" s="31" t="s">
        <v>48</v>
      </c>
      <c r="D28" s="29">
        <v>41191</v>
      </c>
      <c r="E28" s="29">
        <v>880979</v>
      </c>
      <c r="F28" s="30">
        <f t="shared" si="6"/>
        <v>922170</v>
      </c>
      <c r="G28" s="30">
        <v>922170</v>
      </c>
      <c r="H28" s="29">
        <v>922170</v>
      </c>
      <c r="I28" s="29">
        <f t="shared" si="7"/>
        <v>0</v>
      </c>
    </row>
    <row r="29" spans="1:9" s="26" customFormat="1" ht="12.75" customHeight="1" x14ac:dyDescent="0.2">
      <c r="B29" s="27" t="s">
        <v>49</v>
      </c>
      <c r="C29" s="28" t="s">
        <v>50</v>
      </c>
      <c r="D29" s="29">
        <v>40124189</v>
      </c>
      <c r="E29" s="29">
        <v>19563720</v>
      </c>
      <c r="F29" s="30">
        <f t="shared" si="6"/>
        <v>59687909</v>
      </c>
      <c r="G29" s="30">
        <v>22015849</v>
      </c>
      <c r="H29" s="29">
        <v>20151804</v>
      </c>
      <c r="I29" s="29">
        <f t="shared" si="7"/>
        <v>37672060</v>
      </c>
    </row>
    <row r="30" spans="1:9" s="26" customFormat="1" ht="4.5" customHeight="1" x14ac:dyDescent="0.2">
      <c r="B30" s="27"/>
      <c r="C30" s="28"/>
      <c r="D30" s="29"/>
      <c r="E30" s="29"/>
      <c r="F30" s="29"/>
      <c r="G30" s="30"/>
      <c r="H30" s="29"/>
      <c r="I30" s="29"/>
    </row>
    <row r="31" spans="1:9" s="26" customFormat="1" ht="12.75" customHeight="1" x14ac:dyDescent="0.2">
      <c r="A31" s="23" t="s">
        <v>51</v>
      </c>
      <c r="B31" s="24" t="s">
        <v>52</v>
      </c>
      <c r="C31" s="24"/>
      <c r="D31" s="25">
        <f>SUM(D32:D40)</f>
        <v>1896691122</v>
      </c>
      <c r="E31" s="25">
        <f t="shared" ref="E31:I31" si="8">SUM(E32:E40)</f>
        <v>1074367906</v>
      </c>
      <c r="F31" s="25">
        <f t="shared" si="8"/>
        <v>2971059028</v>
      </c>
      <c r="G31" s="25">
        <f t="shared" si="8"/>
        <v>2048238219</v>
      </c>
      <c r="H31" s="25">
        <f t="shared" si="8"/>
        <v>1886182626</v>
      </c>
      <c r="I31" s="25">
        <f t="shared" si="8"/>
        <v>922820809</v>
      </c>
    </row>
    <row r="32" spans="1:9" s="26" customFormat="1" ht="12.75" customHeight="1" x14ac:dyDescent="0.2">
      <c r="B32" s="27" t="s">
        <v>53</v>
      </c>
      <c r="C32" s="31" t="s">
        <v>54</v>
      </c>
      <c r="D32" s="29">
        <v>210024558</v>
      </c>
      <c r="E32" s="29">
        <v>7694668</v>
      </c>
      <c r="F32" s="30">
        <f t="shared" ref="F32:F40" si="9">D32+E32</f>
        <v>217719226</v>
      </c>
      <c r="G32" s="30">
        <v>137609002</v>
      </c>
      <c r="H32" s="29">
        <v>126346188</v>
      </c>
      <c r="I32" s="29">
        <f t="shared" ref="I32:I40" si="10">F32-G32</f>
        <v>80110224</v>
      </c>
    </row>
    <row r="33" spans="1:9" s="26" customFormat="1" ht="12.75" customHeight="1" x14ac:dyDescent="0.2">
      <c r="B33" s="27" t="s">
        <v>55</v>
      </c>
      <c r="C33" s="31" t="s">
        <v>56</v>
      </c>
      <c r="D33" s="29">
        <v>213027225</v>
      </c>
      <c r="E33" s="29">
        <v>5687433</v>
      </c>
      <c r="F33" s="30">
        <f t="shared" si="9"/>
        <v>218714658</v>
      </c>
      <c r="G33" s="30">
        <v>141746311</v>
      </c>
      <c r="H33" s="29">
        <v>135403685</v>
      </c>
      <c r="I33" s="29">
        <f t="shared" si="10"/>
        <v>76968347</v>
      </c>
    </row>
    <row r="34" spans="1:9" s="26" customFormat="1" ht="25.5" customHeight="1" x14ac:dyDescent="0.2">
      <c r="B34" s="27" t="s">
        <v>57</v>
      </c>
      <c r="C34" s="28" t="s">
        <v>58</v>
      </c>
      <c r="D34" s="29">
        <v>353180807</v>
      </c>
      <c r="E34" s="29">
        <v>59670692</v>
      </c>
      <c r="F34" s="30">
        <f t="shared" si="9"/>
        <v>412851499</v>
      </c>
      <c r="G34" s="30">
        <v>305271730</v>
      </c>
      <c r="H34" s="29">
        <v>228121476</v>
      </c>
      <c r="I34" s="29">
        <f t="shared" si="10"/>
        <v>107579769</v>
      </c>
    </row>
    <row r="35" spans="1:9" s="26" customFormat="1" ht="12.75" customHeight="1" x14ac:dyDescent="0.2">
      <c r="B35" s="27" t="s">
        <v>59</v>
      </c>
      <c r="C35" s="31" t="s">
        <v>60</v>
      </c>
      <c r="D35" s="29">
        <v>55162836</v>
      </c>
      <c r="E35" s="29">
        <v>26015308</v>
      </c>
      <c r="F35" s="30">
        <f t="shared" si="9"/>
        <v>81178144</v>
      </c>
      <c r="G35" s="30">
        <v>58027641</v>
      </c>
      <c r="H35" s="29">
        <v>48933312</v>
      </c>
      <c r="I35" s="29">
        <f t="shared" si="10"/>
        <v>23150503</v>
      </c>
    </row>
    <row r="36" spans="1:9" s="26" customFormat="1" ht="25.5" customHeight="1" x14ac:dyDescent="0.2">
      <c r="B36" s="27" t="s">
        <v>61</v>
      </c>
      <c r="C36" s="31" t="s">
        <v>62</v>
      </c>
      <c r="D36" s="29">
        <v>138379646</v>
      </c>
      <c r="E36" s="29">
        <v>-10214528</v>
      </c>
      <c r="F36" s="30">
        <f t="shared" si="9"/>
        <v>128165118</v>
      </c>
      <c r="G36" s="30">
        <v>61324076</v>
      </c>
      <c r="H36" s="29">
        <v>54491373</v>
      </c>
      <c r="I36" s="29">
        <f t="shared" si="10"/>
        <v>66841042</v>
      </c>
    </row>
    <row r="37" spans="1:9" s="26" customFormat="1" ht="12.75" customHeight="1" x14ac:dyDescent="0.2">
      <c r="B37" s="27" t="s">
        <v>63</v>
      </c>
      <c r="C37" s="28" t="s">
        <v>64</v>
      </c>
      <c r="D37" s="29">
        <v>28561240</v>
      </c>
      <c r="E37" s="29">
        <v>22695226</v>
      </c>
      <c r="F37" s="30">
        <f t="shared" si="9"/>
        <v>51256466</v>
      </c>
      <c r="G37" s="30">
        <v>36129373</v>
      </c>
      <c r="H37" s="29">
        <v>31125637</v>
      </c>
      <c r="I37" s="29">
        <f t="shared" si="10"/>
        <v>15127093</v>
      </c>
    </row>
    <row r="38" spans="1:9" s="26" customFormat="1" ht="12.75" customHeight="1" x14ac:dyDescent="0.2">
      <c r="B38" s="27" t="s">
        <v>65</v>
      </c>
      <c r="C38" s="31" t="s">
        <v>66</v>
      </c>
      <c r="D38" s="29">
        <v>91631124</v>
      </c>
      <c r="E38" s="29">
        <v>6459050</v>
      </c>
      <c r="F38" s="30">
        <f t="shared" si="9"/>
        <v>98090174</v>
      </c>
      <c r="G38" s="30">
        <v>55729174</v>
      </c>
      <c r="H38" s="29">
        <v>53760077</v>
      </c>
      <c r="I38" s="29">
        <f t="shared" si="10"/>
        <v>42361000</v>
      </c>
    </row>
    <row r="39" spans="1:9" s="26" customFormat="1" ht="12.75" customHeight="1" x14ac:dyDescent="0.2">
      <c r="B39" s="27" t="s">
        <v>67</v>
      </c>
      <c r="C39" s="31" t="s">
        <v>68</v>
      </c>
      <c r="D39" s="29">
        <v>48077505</v>
      </c>
      <c r="E39" s="29">
        <v>347871070</v>
      </c>
      <c r="F39" s="30">
        <f t="shared" si="9"/>
        <v>395948575</v>
      </c>
      <c r="G39" s="30">
        <v>241498199</v>
      </c>
      <c r="H39" s="29">
        <v>219601893</v>
      </c>
      <c r="I39" s="29">
        <f t="shared" si="10"/>
        <v>154450376</v>
      </c>
    </row>
    <row r="40" spans="1:9" s="26" customFormat="1" ht="12.75" customHeight="1" x14ac:dyDescent="0.2">
      <c r="B40" s="27" t="s">
        <v>69</v>
      </c>
      <c r="C40" s="31" t="s">
        <v>70</v>
      </c>
      <c r="D40" s="29">
        <v>758646181</v>
      </c>
      <c r="E40" s="29">
        <v>608488987</v>
      </c>
      <c r="F40" s="30">
        <f t="shared" si="9"/>
        <v>1367135168</v>
      </c>
      <c r="G40" s="30">
        <v>1010902713</v>
      </c>
      <c r="H40" s="29">
        <v>988398985</v>
      </c>
      <c r="I40" s="29">
        <f t="shared" si="10"/>
        <v>356232455</v>
      </c>
    </row>
    <row r="41" spans="1:9" s="26" customFormat="1" ht="4.5" customHeight="1" x14ac:dyDescent="0.2">
      <c r="B41" s="27"/>
      <c r="C41" s="31"/>
      <c r="D41" s="29"/>
      <c r="E41" s="29"/>
      <c r="F41" s="29"/>
      <c r="G41" s="30"/>
      <c r="H41" s="29"/>
      <c r="I41" s="29"/>
    </row>
    <row r="42" spans="1:9" s="26" customFormat="1" ht="25.5" customHeight="1" x14ac:dyDescent="0.2">
      <c r="A42" s="23" t="s">
        <v>71</v>
      </c>
      <c r="B42" s="32" t="s">
        <v>72</v>
      </c>
      <c r="C42" s="32"/>
      <c r="D42" s="25">
        <f>SUM(D43:D51)</f>
        <v>2340388038</v>
      </c>
      <c r="E42" s="25">
        <f t="shared" ref="E42:I42" si="11">SUM(E43:E51)</f>
        <v>430667270</v>
      </c>
      <c r="F42" s="25">
        <f t="shared" si="11"/>
        <v>2771055308</v>
      </c>
      <c r="G42" s="25">
        <f t="shared" si="11"/>
        <v>1342435991</v>
      </c>
      <c r="H42" s="25">
        <f t="shared" si="11"/>
        <v>1318419831</v>
      </c>
      <c r="I42" s="25">
        <f t="shared" si="11"/>
        <v>1428619317</v>
      </c>
    </row>
    <row r="43" spans="1:9" s="26" customFormat="1" ht="25.5" customHeight="1" x14ac:dyDescent="0.2">
      <c r="B43" s="27" t="s">
        <v>73</v>
      </c>
      <c r="C43" s="28" t="s">
        <v>74</v>
      </c>
      <c r="D43" s="29">
        <v>568464996</v>
      </c>
      <c r="E43" s="29">
        <v>92300047</v>
      </c>
      <c r="F43" s="30">
        <f t="shared" ref="F43:F48" si="12">D43+E43</f>
        <v>660765043</v>
      </c>
      <c r="G43" s="30">
        <v>268385951</v>
      </c>
      <c r="H43" s="29">
        <v>268385951</v>
      </c>
      <c r="I43" s="29">
        <f t="shared" ref="I43:I48" si="13">F43-G43</f>
        <v>392379092</v>
      </c>
    </row>
    <row r="44" spans="1:9" s="26" customFormat="1" ht="12.75" customHeight="1" x14ac:dyDescent="0.2">
      <c r="B44" s="27" t="s">
        <v>75</v>
      </c>
      <c r="C44" s="31" t="s">
        <v>76</v>
      </c>
      <c r="D44" s="29">
        <v>2934542</v>
      </c>
      <c r="E44" s="29">
        <v>52200984</v>
      </c>
      <c r="F44" s="30">
        <f t="shared" si="12"/>
        <v>55135526</v>
      </c>
      <c r="G44" s="30">
        <v>48726007</v>
      </c>
      <c r="H44" s="29">
        <v>37626737</v>
      </c>
      <c r="I44" s="29">
        <f t="shared" si="13"/>
        <v>6409519</v>
      </c>
    </row>
    <row r="45" spans="1:9" s="26" customFormat="1" ht="12.75" customHeight="1" x14ac:dyDescent="0.2">
      <c r="B45" s="27" t="s">
        <v>77</v>
      </c>
      <c r="C45" s="31" t="s">
        <v>78</v>
      </c>
      <c r="D45" s="29">
        <v>480661374</v>
      </c>
      <c r="E45" s="29">
        <v>70479989</v>
      </c>
      <c r="F45" s="30">
        <f t="shared" si="12"/>
        <v>551141363</v>
      </c>
      <c r="G45" s="30">
        <v>264069209</v>
      </c>
      <c r="H45" s="29">
        <v>263964699</v>
      </c>
      <c r="I45" s="29">
        <f t="shared" si="13"/>
        <v>287072154</v>
      </c>
    </row>
    <row r="46" spans="1:9" s="26" customFormat="1" ht="12.75" customHeight="1" x14ac:dyDescent="0.2">
      <c r="B46" s="27" t="s">
        <v>79</v>
      </c>
      <c r="C46" s="31" t="s">
        <v>80</v>
      </c>
      <c r="D46" s="29">
        <v>1254751763</v>
      </c>
      <c r="E46" s="29">
        <v>-32538317</v>
      </c>
      <c r="F46" s="30">
        <f t="shared" si="12"/>
        <v>1222213446</v>
      </c>
      <c r="G46" s="30">
        <v>501391181</v>
      </c>
      <c r="H46" s="29">
        <v>488928801</v>
      </c>
      <c r="I46" s="29">
        <f t="shared" si="13"/>
        <v>720822265</v>
      </c>
    </row>
    <row r="47" spans="1:9" s="26" customFormat="1" ht="12.75" customHeight="1" x14ac:dyDescent="0.2">
      <c r="B47" s="27" t="s">
        <v>81</v>
      </c>
      <c r="C47" s="31" t="s">
        <v>82</v>
      </c>
      <c r="D47" s="29">
        <v>19498914</v>
      </c>
      <c r="E47" s="29">
        <v>218993019</v>
      </c>
      <c r="F47" s="30">
        <f t="shared" si="12"/>
        <v>238491933</v>
      </c>
      <c r="G47" s="30">
        <v>217696111</v>
      </c>
      <c r="H47" s="29">
        <v>217696111</v>
      </c>
      <c r="I47" s="29">
        <f t="shared" si="13"/>
        <v>20795822</v>
      </c>
    </row>
    <row r="48" spans="1:9" s="26" customFormat="1" ht="25.5" customHeight="1" x14ac:dyDescent="0.2">
      <c r="B48" s="27" t="s">
        <v>83</v>
      </c>
      <c r="C48" s="28" t="s">
        <v>84</v>
      </c>
      <c r="D48" s="29">
        <v>14076449</v>
      </c>
      <c r="E48" s="29">
        <v>29231548</v>
      </c>
      <c r="F48" s="30">
        <f t="shared" si="12"/>
        <v>43307997</v>
      </c>
      <c r="G48" s="30">
        <v>42167532</v>
      </c>
      <c r="H48" s="29">
        <v>41817532</v>
      </c>
      <c r="I48" s="29">
        <f t="shared" si="13"/>
        <v>1140465</v>
      </c>
    </row>
    <row r="49" spans="1:9" s="26" customFormat="1" ht="12.75" customHeight="1" x14ac:dyDescent="0.2">
      <c r="B49" s="27" t="s">
        <v>85</v>
      </c>
      <c r="C49" s="31" t="s">
        <v>86</v>
      </c>
      <c r="D49" s="29">
        <v>0</v>
      </c>
      <c r="E49" s="29">
        <v>0</v>
      </c>
      <c r="F49" s="29">
        <v>0</v>
      </c>
      <c r="G49" s="30">
        <v>0</v>
      </c>
      <c r="H49" s="29">
        <v>0</v>
      </c>
      <c r="I49" s="29">
        <v>0</v>
      </c>
    </row>
    <row r="50" spans="1:9" s="26" customFormat="1" ht="12.75" customHeight="1" x14ac:dyDescent="0.2">
      <c r="B50" s="27" t="s">
        <v>87</v>
      </c>
      <c r="C50" s="31" t="s">
        <v>88</v>
      </c>
      <c r="D50" s="29">
        <v>0</v>
      </c>
      <c r="E50" s="29">
        <v>0</v>
      </c>
      <c r="F50" s="29">
        <v>0</v>
      </c>
      <c r="G50" s="30">
        <v>0</v>
      </c>
      <c r="H50" s="29">
        <v>0</v>
      </c>
      <c r="I50" s="29">
        <v>0</v>
      </c>
    </row>
    <row r="51" spans="1:9" s="26" customFormat="1" ht="12.75" customHeight="1" x14ac:dyDescent="0.2">
      <c r="B51" s="27" t="s">
        <v>89</v>
      </c>
      <c r="C51" s="31" t="s">
        <v>90</v>
      </c>
      <c r="D51" s="29">
        <v>0</v>
      </c>
      <c r="E51" s="29">
        <v>0</v>
      </c>
      <c r="F51" s="29">
        <v>0</v>
      </c>
      <c r="G51" s="30">
        <v>0</v>
      </c>
      <c r="H51" s="29">
        <v>0</v>
      </c>
      <c r="I51" s="29">
        <v>0</v>
      </c>
    </row>
    <row r="52" spans="1:9" s="26" customFormat="1" ht="4.5" customHeight="1" x14ac:dyDescent="0.2">
      <c r="B52" s="27"/>
      <c r="C52" s="31"/>
      <c r="D52" s="29"/>
      <c r="E52" s="29"/>
      <c r="F52" s="29"/>
      <c r="G52" s="30"/>
      <c r="H52" s="29"/>
      <c r="I52" s="29"/>
    </row>
    <row r="53" spans="1:9" s="26" customFormat="1" ht="12.75" customHeight="1" x14ac:dyDescent="0.2">
      <c r="A53" s="23" t="s">
        <v>91</v>
      </c>
      <c r="B53" s="24" t="s">
        <v>92</v>
      </c>
      <c r="C53" s="24"/>
      <c r="D53" s="25">
        <f>SUM(D54:D62)</f>
        <v>359569031</v>
      </c>
      <c r="E53" s="25">
        <f t="shared" ref="E53:I53" si="14">SUM(E54:E62)</f>
        <v>28941018</v>
      </c>
      <c r="F53" s="25">
        <f t="shared" si="14"/>
        <v>388510049</v>
      </c>
      <c r="G53" s="25">
        <f t="shared" si="14"/>
        <v>148257868</v>
      </c>
      <c r="H53" s="25">
        <f t="shared" si="14"/>
        <v>147716625</v>
      </c>
      <c r="I53" s="25">
        <f t="shared" si="14"/>
        <v>240252181</v>
      </c>
    </row>
    <row r="54" spans="1:9" s="26" customFormat="1" ht="12.75" customHeight="1" x14ac:dyDescent="0.2">
      <c r="B54" s="27" t="s">
        <v>93</v>
      </c>
      <c r="C54" s="31" t="s">
        <v>94</v>
      </c>
      <c r="D54" s="29">
        <v>113340363</v>
      </c>
      <c r="E54" s="29">
        <v>65167259</v>
      </c>
      <c r="F54" s="30">
        <f t="shared" ref="F54:F59" si="15">D54+E54</f>
        <v>178507622</v>
      </c>
      <c r="G54" s="30">
        <v>113602529</v>
      </c>
      <c r="H54" s="29">
        <v>113383849</v>
      </c>
      <c r="I54" s="29">
        <f t="shared" ref="I54:I62" si="16">F54-G54</f>
        <v>64905093</v>
      </c>
    </row>
    <row r="55" spans="1:9" s="26" customFormat="1" ht="12.75" customHeight="1" x14ac:dyDescent="0.2">
      <c r="B55" s="27" t="s">
        <v>95</v>
      </c>
      <c r="C55" s="31" t="s">
        <v>96</v>
      </c>
      <c r="D55" s="29">
        <v>713142</v>
      </c>
      <c r="E55" s="29">
        <v>3139604</v>
      </c>
      <c r="F55" s="30">
        <f t="shared" si="15"/>
        <v>3852746</v>
      </c>
      <c r="G55" s="30">
        <v>460898</v>
      </c>
      <c r="H55" s="29">
        <v>460898</v>
      </c>
      <c r="I55" s="29">
        <f t="shared" si="16"/>
        <v>3391848</v>
      </c>
    </row>
    <row r="56" spans="1:9" s="26" customFormat="1" ht="12.75" customHeight="1" x14ac:dyDescent="0.2">
      <c r="B56" s="27" t="s">
        <v>97</v>
      </c>
      <c r="C56" s="31" t="s">
        <v>98</v>
      </c>
      <c r="D56" s="29">
        <v>214740</v>
      </c>
      <c r="E56" s="29">
        <v>1212095</v>
      </c>
      <c r="F56" s="30">
        <f t="shared" si="15"/>
        <v>1426835</v>
      </c>
      <c r="G56" s="30">
        <v>901250</v>
      </c>
      <c r="H56" s="29">
        <v>901250</v>
      </c>
      <c r="I56" s="29">
        <f t="shared" si="16"/>
        <v>525585</v>
      </c>
    </row>
    <row r="57" spans="1:9" s="26" customFormat="1" ht="12.75" customHeight="1" x14ac:dyDescent="0.2">
      <c r="B57" s="27" t="s">
        <v>99</v>
      </c>
      <c r="C57" s="31" t="s">
        <v>100</v>
      </c>
      <c r="D57" s="29">
        <v>1104358</v>
      </c>
      <c r="E57" s="29">
        <v>28189515</v>
      </c>
      <c r="F57" s="30">
        <f t="shared" si="15"/>
        <v>29293873</v>
      </c>
      <c r="G57" s="30">
        <v>2986735</v>
      </c>
      <c r="H57" s="29">
        <v>2874735</v>
      </c>
      <c r="I57" s="29">
        <f t="shared" si="16"/>
        <v>26307138</v>
      </c>
    </row>
    <row r="58" spans="1:9" s="26" customFormat="1" ht="12.75" customHeight="1" x14ac:dyDescent="0.2">
      <c r="B58" s="27" t="s">
        <v>101</v>
      </c>
      <c r="C58" s="31" t="s">
        <v>102</v>
      </c>
      <c r="D58" s="29">
        <v>0</v>
      </c>
      <c r="E58" s="29">
        <v>0</v>
      </c>
      <c r="F58" s="30">
        <f t="shared" si="15"/>
        <v>0</v>
      </c>
      <c r="G58" s="30">
        <v>0</v>
      </c>
      <c r="H58" s="29">
        <v>0</v>
      </c>
      <c r="I58" s="29">
        <f t="shared" si="16"/>
        <v>0</v>
      </c>
    </row>
    <row r="59" spans="1:9" s="26" customFormat="1" ht="12.75" customHeight="1" x14ac:dyDescent="0.2">
      <c r="B59" s="27" t="s">
        <v>103</v>
      </c>
      <c r="C59" s="31" t="s">
        <v>104</v>
      </c>
      <c r="D59" s="29">
        <v>84010984</v>
      </c>
      <c r="E59" s="29">
        <v>-30564775</v>
      </c>
      <c r="F59" s="30">
        <f t="shared" si="15"/>
        <v>53446209</v>
      </c>
      <c r="G59" s="30">
        <v>27246203</v>
      </c>
      <c r="H59" s="29">
        <v>27035640</v>
      </c>
      <c r="I59" s="29">
        <f t="shared" si="16"/>
        <v>26200006</v>
      </c>
    </row>
    <row r="60" spans="1:9" s="26" customFormat="1" ht="12.75" customHeight="1" x14ac:dyDescent="0.2">
      <c r="B60" s="27" t="s">
        <v>105</v>
      </c>
      <c r="C60" s="31" t="s">
        <v>106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f t="shared" si="16"/>
        <v>0</v>
      </c>
    </row>
    <row r="61" spans="1:9" s="26" customFormat="1" ht="12.75" customHeight="1" x14ac:dyDescent="0.2">
      <c r="B61" s="27" t="s">
        <v>107</v>
      </c>
      <c r="C61" s="31" t="s">
        <v>108</v>
      </c>
      <c r="D61" s="29">
        <v>158052844</v>
      </c>
      <c r="E61" s="29">
        <v>-43493645</v>
      </c>
      <c r="F61" s="30">
        <f t="shared" ref="F61:F62" si="17">D61+E61</f>
        <v>114559199</v>
      </c>
      <c r="G61" s="29">
        <v>0</v>
      </c>
      <c r="H61" s="29">
        <v>0</v>
      </c>
      <c r="I61" s="29">
        <f t="shared" si="16"/>
        <v>114559199</v>
      </c>
    </row>
    <row r="62" spans="1:9" s="26" customFormat="1" ht="12.75" customHeight="1" x14ac:dyDescent="0.2">
      <c r="B62" s="27" t="s">
        <v>109</v>
      </c>
      <c r="C62" s="31" t="s">
        <v>110</v>
      </c>
      <c r="D62" s="29">
        <v>2132600</v>
      </c>
      <c r="E62" s="29">
        <v>5290965</v>
      </c>
      <c r="F62" s="30">
        <f t="shared" si="17"/>
        <v>7423565</v>
      </c>
      <c r="G62" s="30">
        <v>3060253</v>
      </c>
      <c r="H62" s="29">
        <v>3060253</v>
      </c>
      <c r="I62" s="29">
        <f t="shared" si="16"/>
        <v>4363312</v>
      </c>
    </row>
    <row r="63" spans="1:9" s="26" customFormat="1" ht="4.5" customHeight="1" x14ac:dyDescent="0.2">
      <c r="B63" s="27"/>
      <c r="C63" s="31"/>
      <c r="D63" s="29"/>
      <c r="E63" s="29"/>
      <c r="F63" s="29"/>
      <c r="G63" s="30"/>
      <c r="H63" s="29"/>
      <c r="I63" s="29"/>
    </row>
    <row r="64" spans="1:9" s="26" customFormat="1" ht="12.75" customHeight="1" x14ac:dyDescent="0.2">
      <c r="A64" s="23" t="s">
        <v>111</v>
      </c>
      <c r="B64" s="24" t="s">
        <v>112</v>
      </c>
      <c r="C64" s="24"/>
      <c r="D64" s="25">
        <f>SUM(D65:D67)</f>
        <v>496932577</v>
      </c>
      <c r="E64" s="25">
        <f t="shared" ref="E64:I64" si="18">SUM(E65:E67)</f>
        <v>-328147363</v>
      </c>
      <c r="F64" s="25">
        <f t="shared" si="18"/>
        <v>168785214</v>
      </c>
      <c r="G64" s="25">
        <f t="shared" si="18"/>
        <v>14618729</v>
      </c>
      <c r="H64" s="25">
        <f t="shared" si="18"/>
        <v>14020537</v>
      </c>
      <c r="I64" s="25">
        <f t="shared" si="18"/>
        <v>154166485</v>
      </c>
    </row>
    <row r="65" spans="1:9" s="26" customFormat="1" ht="12.75" customHeight="1" x14ac:dyDescent="0.2">
      <c r="B65" s="27" t="s">
        <v>113</v>
      </c>
      <c r="C65" s="31" t="s">
        <v>114</v>
      </c>
      <c r="D65" s="29">
        <v>465217500</v>
      </c>
      <c r="E65" s="29">
        <v>-330168660</v>
      </c>
      <c r="F65" s="30">
        <f t="shared" ref="F65:F67" si="19">D65+E65</f>
        <v>135048840</v>
      </c>
      <c r="G65" s="30">
        <v>13696445</v>
      </c>
      <c r="H65" s="30">
        <v>13645232</v>
      </c>
      <c r="I65" s="29">
        <f t="shared" ref="I65:I67" si="20">F65-G65</f>
        <v>121352395</v>
      </c>
    </row>
    <row r="66" spans="1:9" s="26" customFormat="1" ht="12.75" customHeight="1" x14ac:dyDescent="0.2">
      <c r="B66" s="27" t="s">
        <v>115</v>
      </c>
      <c r="C66" s="31" t="s">
        <v>116</v>
      </c>
      <c r="D66" s="29">
        <v>31715077</v>
      </c>
      <c r="E66" s="29">
        <v>2021297</v>
      </c>
      <c r="F66" s="30">
        <f t="shared" si="19"/>
        <v>33736374</v>
      </c>
      <c r="G66" s="30">
        <v>922284</v>
      </c>
      <c r="H66" s="30">
        <v>375305</v>
      </c>
      <c r="I66" s="29">
        <f t="shared" si="20"/>
        <v>32814090</v>
      </c>
    </row>
    <row r="67" spans="1:9" s="26" customFormat="1" ht="12.75" customHeight="1" x14ac:dyDescent="0.2">
      <c r="B67" s="27" t="s">
        <v>117</v>
      </c>
      <c r="C67" s="31" t="s">
        <v>118</v>
      </c>
      <c r="D67" s="29">
        <v>0</v>
      </c>
      <c r="E67" s="29">
        <v>0</v>
      </c>
      <c r="F67" s="29">
        <f t="shared" si="19"/>
        <v>0</v>
      </c>
      <c r="G67" s="30">
        <v>0</v>
      </c>
      <c r="H67" s="29">
        <v>0</v>
      </c>
      <c r="I67" s="29">
        <f t="shared" si="20"/>
        <v>0</v>
      </c>
    </row>
    <row r="68" spans="1:9" s="26" customFormat="1" ht="4.5" customHeight="1" x14ac:dyDescent="0.2">
      <c r="A68" s="33"/>
      <c r="B68" s="34"/>
      <c r="C68" s="35"/>
      <c r="D68" s="36"/>
      <c r="E68" s="36"/>
      <c r="F68" s="36"/>
      <c r="G68" s="37"/>
      <c r="H68" s="36"/>
      <c r="I68" s="36"/>
    </row>
    <row r="69" spans="1:9" s="26" customFormat="1" ht="12.75" customHeight="1" x14ac:dyDescent="0.2">
      <c r="A69" s="23" t="s">
        <v>119</v>
      </c>
      <c r="B69" s="24" t="s">
        <v>120</v>
      </c>
      <c r="C69" s="24"/>
      <c r="D69" s="25">
        <f>SUM(D70:D77)</f>
        <v>2650277210</v>
      </c>
      <c r="E69" s="25">
        <f t="shared" ref="E69:I69" si="21">SUM(E70:E77)</f>
        <v>2890610351</v>
      </c>
      <c r="F69" s="25">
        <f t="shared" si="21"/>
        <v>5540887561</v>
      </c>
      <c r="G69" s="25">
        <f t="shared" si="21"/>
        <v>1357705557</v>
      </c>
      <c r="H69" s="25">
        <f t="shared" si="21"/>
        <v>1357705557</v>
      </c>
      <c r="I69" s="25">
        <f t="shared" si="21"/>
        <v>4183182004</v>
      </c>
    </row>
    <row r="70" spans="1:9" s="26" customFormat="1" ht="25.5" customHeight="1" x14ac:dyDescent="0.2">
      <c r="B70" s="27" t="s">
        <v>121</v>
      </c>
      <c r="C70" s="28" t="s">
        <v>122</v>
      </c>
      <c r="D70" s="29">
        <v>0</v>
      </c>
      <c r="E70" s="29">
        <v>0</v>
      </c>
      <c r="F70" s="29">
        <f t="shared" ref="F70:F77" si="22">D70+E70</f>
        <v>0</v>
      </c>
      <c r="G70" s="29">
        <v>0</v>
      </c>
      <c r="H70" s="29">
        <v>0</v>
      </c>
      <c r="I70" s="29">
        <f t="shared" ref="I70:I77" si="23">F70-G70</f>
        <v>0</v>
      </c>
    </row>
    <row r="71" spans="1:9" s="26" customFormat="1" ht="12.75" customHeight="1" x14ac:dyDescent="0.2">
      <c r="B71" s="27" t="s">
        <v>123</v>
      </c>
      <c r="C71" s="31" t="s">
        <v>124</v>
      </c>
      <c r="D71" s="29">
        <v>0</v>
      </c>
      <c r="E71" s="29">
        <v>0</v>
      </c>
      <c r="F71" s="29">
        <f t="shared" si="22"/>
        <v>0</v>
      </c>
      <c r="G71" s="29">
        <v>0</v>
      </c>
      <c r="H71" s="29">
        <v>0</v>
      </c>
      <c r="I71" s="29">
        <f t="shared" si="23"/>
        <v>0</v>
      </c>
    </row>
    <row r="72" spans="1:9" s="26" customFormat="1" ht="12.75" customHeight="1" x14ac:dyDescent="0.2">
      <c r="B72" s="27" t="s">
        <v>125</v>
      </c>
      <c r="C72" s="31" t="s">
        <v>126</v>
      </c>
      <c r="D72" s="29">
        <v>0</v>
      </c>
      <c r="E72" s="29">
        <v>0</v>
      </c>
      <c r="F72" s="29">
        <f t="shared" si="22"/>
        <v>0</v>
      </c>
      <c r="G72" s="29">
        <v>0</v>
      </c>
      <c r="H72" s="29">
        <v>0</v>
      </c>
      <c r="I72" s="29">
        <f t="shared" si="23"/>
        <v>0</v>
      </c>
    </row>
    <row r="73" spans="1:9" s="26" customFormat="1" ht="12.75" customHeight="1" x14ac:dyDescent="0.2">
      <c r="B73" s="27" t="s">
        <v>127</v>
      </c>
      <c r="C73" s="31" t="s">
        <v>128</v>
      </c>
      <c r="D73" s="29">
        <v>0</v>
      </c>
      <c r="E73" s="29">
        <v>0</v>
      </c>
      <c r="F73" s="29">
        <f t="shared" si="22"/>
        <v>0</v>
      </c>
      <c r="G73" s="29">
        <v>0</v>
      </c>
      <c r="H73" s="29">
        <v>0</v>
      </c>
      <c r="I73" s="29">
        <f t="shared" si="23"/>
        <v>0</v>
      </c>
    </row>
    <row r="74" spans="1:9" s="26" customFormat="1" ht="25.5" customHeight="1" x14ac:dyDescent="0.2">
      <c r="B74" s="27" t="s">
        <v>129</v>
      </c>
      <c r="C74" s="28" t="s">
        <v>130</v>
      </c>
      <c r="D74" s="29">
        <v>1573284744</v>
      </c>
      <c r="E74" s="29">
        <v>65661722</v>
      </c>
      <c r="F74" s="30">
        <f t="shared" si="22"/>
        <v>1638946466</v>
      </c>
      <c r="G74" s="30">
        <v>1357705557</v>
      </c>
      <c r="H74" s="29">
        <v>1357705557</v>
      </c>
      <c r="I74" s="29">
        <f t="shared" si="23"/>
        <v>281240909</v>
      </c>
    </row>
    <row r="75" spans="1:9" s="26" customFormat="1" ht="12.75" customHeight="1" x14ac:dyDescent="0.2">
      <c r="C75" s="31" t="s">
        <v>131</v>
      </c>
      <c r="D75" s="29">
        <v>0</v>
      </c>
      <c r="E75" s="29">
        <v>0</v>
      </c>
      <c r="F75" s="29">
        <f t="shared" si="22"/>
        <v>0</v>
      </c>
      <c r="G75" s="29">
        <v>0</v>
      </c>
      <c r="H75" s="29">
        <v>0</v>
      </c>
      <c r="I75" s="29">
        <f t="shared" si="23"/>
        <v>0</v>
      </c>
    </row>
    <row r="76" spans="1:9" s="26" customFormat="1" ht="12.75" customHeight="1" x14ac:dyDescent="0.2">
      <c r="B76" s="27" t="s">
        <v>132</v>
      </c>
      <c r="C76" s="31" t="s">
        <v>133</v>
      </c>
      <c r="D76" s="29">
        <v>0</v>
      </c>
      <c r="E76" s="29">
        <v>0</v>
      </c>
      <c r="F76" s="29">
        <f t="shared" si="22"/>
        <v>0</v>
      </c>
      <c r="G76" s="29">
        <v>0</v>
      </c>
      <c r="H76" s="29">
        <v>0</v>
      </c>
      <c r="I76" s="29">
        <f t="shared" si="23"/>
        <v>0</v>
      </c>
    </row>
    <row r="77" spans="1:9" s="26" customFormat="1" ht="25.5" customHeight="1" x14ac:dyDescent="0.2">
      <c r="B77" s="27" t="s">
        <v>134</v>
      </c>
      <c r="C77" s="28" t="s">
        <v>135</v>
      </c>
      <c r="D77" s="29">
        <v>1076992466</v>
      </c>
      <c r="E77" s="29">
        <v>2824948629</v>
      </c>
      <c r="F77" s="30">
        <f t="shared" si="22"/>
        <v>3901941095</v>
      </c>
      <c r="G77" s="30">
        <v>0</v>
      </c>
      <c r="H77" s="29">
        <v>0</v>
      </c>
      <c r="I77" s="29">
        <f t="shared" si="23"/>
        <v>3901941095</v>
      </c>
    </row>
    <row r="78" spans="1:9" s="26" customFormat="1" ht="4.5" customHeight="1" x14ac:dyDescent="0.2">
      <c r="B78" s="27"/>
      <c r="C78" s="28"/>
      <c r="D78" s="29"/>
      <c r="E78" s="29"/>
      <c r="F78" s="29"/>
      <c r="G78" s="30"/>
      <c r="H78" s="29"/>
      <c r="I78" s="29"/>
    </row>
    <row r="79" spans="1:9" s="26" customFormat="1" ht="12.75" customHeight="1" x14ac:dyDescent="0.2">
      <c r="A79" s="23" t="s">
        <v>136</v>
      </c>
      <c r="B79" s="24" t="s">
        <v>137</v>
      </c>
      <c r="C79" s="24"/>
      <c r="D79" s="25">
        <f>SUM(D80:D82)</f>
        <v>8333537680</v>
      </c>
      <c r="E79" s="25">
        <f t="shared" ref="E79:I79" si="24">SUM(E80:E82)</f>
        <v>0</v>
      </c>
      <c r="F79" s="25">
        <f t="shared" si="24"/>
        <v>8333537680</v>
      </c>
      <c r="G79" s="25">
        <f t="shared" si="24"/>
        <v>6963844827</v>
      </c>
      <c r="H79" s="25">
        <f t="shared" si="24"/>
        <v>6938289385</v>
      </c>
      <c r="I79" s="25">
        <f t="shared" si="24"/>
        <v>1369692853</v>
      </c>
    </row>
    <row r="80" spans="1:9" s="26" customFormat="1" ht="12.75" customHeight="1" x14ac:dyDescent="0.2">
      <c r="B80" s="27" t="s">
        <v>138</v>
      </c>
      <c r="C80" s="31" t="s">
        <v>139</v>
      </c>
      <c r="D80" s="29">
        <v>8333537680</v>
      </c>
      <c r="E80" s="29">
        <v>0</v>
      </c>
      <c r="F80" s="30">
        <f t="shared" ref="F80" si="25">D80+E80</f>
        <v>8333537680</v>
      </c>
      <c r="G80" s="30">
        <v>6963844827</v>
      </c>
      <c r="H80" s="29">
        <v>6938289385</v>
      </c>
      <c r="I80" s="29">
        <f t="shared" ref="I80:I81" si="26">F80-G80</f>
        <v>1369692853</v>
      </c>
    </row>
    <row r="81" spans="1:13" s="26" customFormat="1" ht="12.75" customHeight="1" x14ac:dyDescent="0.2">
      <c r="B81" s="27" t="s">
        <v>140</v>
      </c>
      <c r="C81" s="31" t="s">
        <v>141</v>
      </c>
      <c r="D81" s="29">
        <v>0</v>
      </c>
      <c r="E81" s="29">
        <v>0</v>
      </c>
      <c r="F81" s="29">
        <v>0</v>
      </c>
      <c r="G81" s="30">
        <v>0</v>
      </c>
      <c r="H81" s="29">
        <v>0</v>
      </c>
      <c r="I81" s="29">
        <f t="shared" si="26"/>
        <v>0</v>
      </c>
    </row>
    <row r="82" spans="1:13" s="26" customFormat="1" ht="12.75" customHeight="1" x14ac:dyDescent="0.2">
      <c r="B82" s="27" t="s">
        <v>142</v>
      </c>
      <c r="C82" s="31" t="s">
        <v>143</v>
      </c>
      <c r="D82" s="29">
        <v>0</v>
      </c>
      <c r="E82" s="29">
        <v>0</v>
      </c>
      <c r="F82" s="29">
        <v>0</v>
      </c>
      <c r="G82" s="30">
        <v>0</v>
      </c>
      <c r="H82" s="29">
        <v>0</v>
      </c>
      <c r="I82" s="29">
        <v>0</v>
      </c>
    </row>
    <row r="83" spans="1:13" s="26" customFormat="1" ht="4.5" customHeight="1" x14ac:dyDescent="0.2">
      <c r="B83" s="27"/>
      <c r="C83" s="31"/>
      <c r="D83" s="29"/>
      <c r="E83" s="29"/>
      <c r="F83" s="29"/>
      <c r="G83" s="30"/>
      <c r="H83" s="29"/>
      <c r="I83" s="29"/>
    </row>
    <row r="84" spans="1:13" s="26" customFormat="1" ht="12.75" customHeight="1" x14ac:dyDescent="0.2">
      <c r="A84" s="23" t="s">
        <v>144</v>
      </c>
      <c r="B84" s="24" t="s">
        <v>145</v>
      </c>
      <c r="C84" s="24"/>
      <c r="D84" s="25">
        <f>SUM(D85:D91)</f>
        <v>327476668</v>
      </c>
      <c r="E84" s="25">
        <f t="shared" ref="E84:I84" si="27">SUM(E85:E91)</f>
        <v>-31617610</v>
      </c>
      <c r="F84" s="25">
        <f t="shared" si="27"/>
        <v>295859058</v>
      </c>
      <c r="G84" s="25">
        <f t="shared" si="27"/>
        <v>259970152</v>
      </c>
      <c r="H84" s="25">
        <f t="shared" si="27"/>
        <v>259604320</v>
      </c>
      <c r="I84" s="25">
        <f t="shared" si="27"/>
        <v>35888906</v>
      </c>
    </row>
    <row r="85" spans="1:13" s="26" customFormat="1" ht="12.75" customHeight="1" x14ac:dyDescent="0.2">
      <c r="B85" s="27" t="s">
        <v>146</v>
      </c>
      <c r="C85" s="31" t="s">
        <v>147</v>
      </c>
      <c r="D85" s="29">
        <v>59409518</v>
      </c>
      <c r="E85" s="29">
        <v>0</v>
      </c>
      <c r="F85" s="30">
        <f t="shared" ref="F85:F86" si="28">D85+E85</f>
        <v>59409518</v>
      </c>
      <c r="G85" s="30">
        <v>39807569</v>
      </c>
      <c r="H85" s="29">
        <v>39807569</v>
      </c>
      <c r="I85" s="29">
        <f t="shared" ref="I85:I91" si="29">F85-G85</f>
        <v>19601949</v>
      </c>
      <c r="L85" s="29"/>
      <c r="M85" s="30"/>
    </row>
    <row r="86" spans="1:13" s="26" customFormat="1" ht="12.75" customHeight="1" x14ac:dyDescent="0.2">
      <c r="B86" s="27" t="s">
        <v>148</v>
      </c>
      <c r="C86" s="31" t="s">
        <v>149</v>
      </c>
      <c r="D86" s="29">
        <v>195889961</v>
      </c>
      <c r="E86" s="29">
        <v>-29572657</v>
      </c>
      <c r="F86" s="30">
        <f t="shared" si="28"/>
        <v>166317304</v>
      </c>
      <c r="G86" s="30">
        <v>157379073</v>
      </c>
      <c r="H86" s="29">
        <v>157379073</v>
      </c>
      <c r="I86" s="29">
        <f t="shared" si="29"/>
        <v>8938231</v>
      </c>
    </row>
    <row r="87" spans="1:13" s="26" customFormat="1" ht="12.75" customHeight="1" x14ac:dyDescent="0.2">
      <c r="B87" s="27" t="s">
        <v>150</v>
      </c>
      <c r="C87" s="31" t="s">
        <v>151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f t="shared" si="29"/>
        <v>0</v>
      </c>
    </row>
    <row r="88" spans="1:13" s="26" customFormat="1" ht="12.75" customHeight="1" x14ac:dyDescent="0.2">
      <c r="B88" s="27" t="s">
        <v>152</v>
      </c>
      <c r="C88" s="31" t="s">
        <v>153</v>
      </c>
      <c r="D88" s="29">
        <v>16759279</v>
      </c>
      <c r="E88" s="29">
        <v>30153712</v>
      </c>
      <c r="F88" s="30">
        <f t="shared" ref="F88:F91" si="30">D88+E88</f>
        <v>46912991</v>
      </c>
      <c r="G88" s="30">
        <v>45882713</v>
      </c>
      <c r="H88" s="29">
        <v>45882713</v>
      </c>
      <c r="I88" s="29">
        <f t="shared" si="29"/>
        <v>1030278</v>
      </c>
    </row>
    <row r="89" spans="1:13" s="26" customFormat="1" ht="12.75" customHeight="1" x14ac:dyDescent="0.2">
      <c r="B89" s="27" t="s">
        <v>154</v>
      </c>
      <c r="C89" s="31" t="s">
        <v>155</v>
      </c>
      <c r="D89" s="29">
        <v>34238190</v>
      </c>
      <c r="E89" s="29">
        <v>-18390809</v>
      </c>
      <c r="F89" s="30">
        <f t="shared" si="30"/>
        <v>15847381</v>
      </c>
      <c r="G89" s="30">
        <v>15847381</v>
      </c>
      <c r="H89" s="29">
        <v>15847381</v>
      </c>
      <c r="I89" s="29">
        <f t="shared" si="29"/>
        <v>0</v>
      </c>
    </row>
    <row r="90" spans="1:13" s="26" customFormat="1" ht="12.75" customHeight="1" x14ac:dyDescent="0.2">
      <c r="B90" s="27" t="s">
        <v>156</v>
      </c>
      <c r="C90" s="31" t="s">
        <v>157</v>
      </c>
      <c r="D90" s="29">
        <v>0</v>
      </c>
      <c r="E90" s="29">
        <v>0</v>
      </c>
      <c r="F90" s="29">
        <f t="shared" si="30"/>
        <v>0</v>
      </c>
      <c r="G90" s="30">
        <v>0</v>
      </c>
      <c r="H90" s="29">
        <v>0</v>
      </c>
      <c r="I90" s="29">
        <f t="shared" si="29"/>
        <v>0</v>
      </c>
    </row>
    <row r="91" spans="1:13" s="26" customFormat="1" ht="25.5" customHeight="1" x14ac:dyDescent="0.2">
      <c r="B91" s="27" t="s">
        <v>158</v>
      </c>
      <c r="C91" s="28" t="s">
        <v>159</v>
      </c>
      <c r="D91" s="29">
        <v>21179720</v>
      </c>
      <c r="E91" s="29">
        <v>-13807856</v>
      </c>
      <c r="F91" s="30">
        <f t="shared" si="30"/>
        <v>7371864</v>
      </c>
      <c r="G91" s="30">
        <v>1053416</v>
      </c>
      <c r="H91" s="29">
        <v>687584</v>
      </c>
      <c r="I91" s="29">
        <f t="shared" si="29"/>
        <v>6318448</v>
      </c>
    </row>
    <row r="92" spans="1:13" s="13" customFormat="1" ht="6" customHeight="1" x14ac:dyDescent="0.2">
      <c r="B92" s="14"/>
      <c r="C92" s="15"/>
      <c r="D92" s="16"/>
      <c r="E92" s="16"/>
      <c r="F92" s="16"/>
      <c r="G92" s="17"/>
      <c r="H92" s="16"/>
      <c r="I92" s="16"/>
    </row>
    <row r="93" spans="1:13" s="22" customFormat="1" ht="15.95" customHeight="1" thickBot="1" x14ac:dyDescent="0.25">
      <c r="A93" s="18" t="s">
        <v>160</v>
      </c>
      <c r="B93" s="18"/>
      <c r="C93" s="18"/>
      <c r="D93" s="19">
        <f>SUM(D94,D103,D114,D125,D136,D147,D152,D162,D167)</f>
        <v>45728191149</v>
      </c>
      <c r="E93" s="19">
        <f t="shared" ref="E93:I93" si="31">SUM(E94,E103,E114,E125,E136,E147,E152,E162,E167)</f>
        <v>-479241043</v>
      </c>
      <c r="F93" s="19">
        <f t="shared" si="31"/>
        <v>45248950106</v>
      </c>
      <c r="G93" s="19">
        <f t="shared" si="31"/>
        <v>32095883117</v>
      </c>
      <c r="H93" s="19">
        <f t="shared" si="31"/>
        <v>31968063549</v>
      </c>
      <c r="I93" s="19">
        <f t="shared" si="31"/>
        <v>13153066989</v>
      </c>
      <c r="J93" s="20"/>
      <c r="K93" s="21"/>
    </row>
    <row r="94" spans="1:13" s="26" customFormat="1" ht="12.75" customHeight="1" thickTop="1" x14ac:dyDescent="0.2">
      <c r="A94" s="23" t="s">
        <v>15</v>
      </c>
      <c r="B94" s="24" t="s">
        <v>16</v>
      </c>
      <c r="C94" s="24"/>
      <c r="D94" s="25">
        <f t="shared" ref="D94:I94" si="32">SUM(D95:D101)</f>
        <v>20618588468</v>
      </c>
      <c r="E94" s="25">
        <f t="shared" si="32"/>
        <v>272999384</v>
      </c>
      <c r="F94" s="25">
        <f t="shared" si="32"/>
        <v>20891587852</v>
      </c>
      <c r="G94" s="25">
        <f t="shared" si="32"/>
        <v>13497232920</v>
      </c>
      <c r="H94" s="25">
        <f t="shared" si="32"/>
        <v>13469498906</v>
      </c>
      <c r="I94" s="25">
        <f t="shared" si="32"/>
        <v>7394354932</v>
      </c>
    </row>
    <row r="95" spans="1:13" s="26" customFormat="1" ht="25.5" customHeight="1" x14ac:dyDescent="0.2">
      <c r="B95" s="27" t="s">
        <v>17</v>
      </c>
      <c r="C95" s="28" t="s">
        <v>18</v>
      </c>
      <c r="D95" s="29">
        <v>10316312235</v>
      </c>
      <c r="E95" s="29">
        <v>155279220</v>
      </c>
      <c r="F95" s="30">
        <f t="shared" ref="F95:F101" si="33">D95+E95</f>
        <v>10471591455</v>
      </c>
      <c r="G95" s="30">
        <v>6810832705</v>
      </c>
      <c r="H95" s="30">
        <v>6810335614</v>
      </c>
      <c r="I95" s="29">
        <f t="shared" ref="I95:I101" si="34">F95-G95</f>
        <v>3660758750</v>
      </c>
    </row>
    <row r="96" spans="1:13" s="26" customFormat="1" ht="12.75" customHeight="1" x14ac:dyDescent="0.2">
      <c r="B96" s="27" t="s">
        <v>19</v>
      </c>
      <c r="C96" s="28" t="s">
        <v>20</v>
      </c>
      <c r="D96" s="29">
        <v>21205954</v>
      </c>
      <c r="E96" s="29">
        <v>34274687</v>
      </c>
      <c r="F96" s="30">
        <f t="shared" si="33"/>
        <v>55480641</v>
      </c>
      <c r="G96" s="30">
        <v>29469155</v>
      </c>
      <c r="H96" s="30">
        <v>29430877</v>
      </c>
      <c r="I96" s="29">
        <f t="shared" si="34"/>
        <v>26011486</v>
      </c>
    </row>
    <row r="97" spans="1:9" s="26" customFormat="1" ht="12.75" customHeight="1" x14ac:dyDescent="0.2">
      <c r="B97" s="27" t="s">
        <v>21</v>
      </c>
      <c r="C97" s="31" t="s">
        <v>22</v>
      </c>
      <c r="D97" s="29">
        <v>3350879844</v>
      </c>
      <c r="E97" s="29">
        <v>21657529</v>
      </c>
      <c r="F97" s="30">
        <f t="shared" si="33"/>
        <v>3372537373</v>
      </c>
      <c r="G97" s="30">
        <v>1836797743</v>
      </c>
      <c r="H97" s="30">
        <v>1836726248</v>
      </c>
      <c r="I97" s="29">
        <f t="shared" si="34"/>
        <v>1535739630</v>
      </c>
    </row>
    <row r="98" spans="1:9" s="26" customFormat="1" ht="12.75" customHeight="1" x14ac:dyDescent="0.2">
      <c r="B98" s="27" t="s">
        <v>23</v>
      </c>
      <c r="C98" s="31" t="s">
        <v>24</v>
      </c>
      <c r="D98" s="29">
        <v>2435502117</v>
      </c>
      <c r="E98" s="29">
        <v>1143474</v>
      </c>
      <c r="F98" s="30">
        <f t="shared" si="33"/>
        <v>2436645591</v>
      </c>
      <c r="G98" s="30">
        <v>1323649961</v>
      </c>
      <c r="H98" s="30">
        <v>1300758014</v>
      </c>
      <c r="I98" s="29">
        <f t="shared" si="34"/>
        <v>1112995630</v>
      </c>
    </row>
    <row r="99" spans="1:9" s="26" customFormat="1" ht="12.75" customHeight="1" x14ac:dyDescent="0.2">
      <c r="B99" s="27" t="s">
        <v>25</v>
      </c>
      <c r="C99" s="31" t="s">
        <v>26</v>
      </c>
      <c r="D99" s="29">
        <v>2197056844</v>
      </c>
      <c r="E99" s="29">
        <v>60114359</v>
      </c>
      <c r="F99" s="30">
        <f t="shared" si="33"/>
        <v>2257171203</v>
      </c>
      <c r="G99" s="30">
        <v>1551049829</v>
      </c>
      <c r="H99" s="30">
        <v>1547136942</v>
      </c>
      <c r="I99" s="29">
        <f t="shared" si="34"/>
        <v>706121374</v>
      </c>
    </row>
    <row r="100" spans="1:9" s="26" customFormat="1" ht="12.75" customHeight="1" x14ac:dyDescent="0.2">
      <c r="B100" s="27" t="s">
        <v>27</v>
      </c>
      <c r="C100" s="31" t="s">
        <v>28</v>
      </c>
      <c r="D100" s="29">
        <v>0</v>
      </c>
      <c r="E100" s="29">
        <v>0</v>
      </c>
      <c r="F100" s="30">
        <f t="shared" si="33"/>
        <v>0</v>
      </c>
      <c r="G100" s="30">
        <v>0</v>
      </c>
      <c r="H100" s="30">
        <v>0</v>
      </c>
      <c r="I100" s="29">
        <f t="shared" si="34"/>
        <v>0</v>
      </c>
    </row>
    <row r="101" spans="1:9" s="26" customFormat="1" ht="12.75" customHeight="1" x14ac:dyDescent="0.2">
      <c r="B101" s="27" t="s">
        <v>29</v>
      </c>
      <c r="C101" s="31" t="s">
        <v>30</v>
      </c>
      <c r="D101" s="29">
        <v>2297631474</v>
      </c>
      <c r="E101" s="29">
        <v>530115</v>
      </c>
      <c r="F101" s="30">
        <f t="shared" si="33"/>
        <v>2298161589</v>
      </c>
      <c r="G101" s="30">
        <v>1945433527</v>
      </c>
      <c r="H101" s="30">
        <v>1945111211</v>
      </c>
      <c r="I101" s="29">
        <f t="shared" si="34"/>
        <v>352728062</v>
      </c>
    </row>
    <row r="102" spans="1:9" s="26" customFormat="1" ht="4.5" customHeight="1" x14ac:dyDescent="0.2">
      <c r="B102" s="27"/>
      <c r="C102" s="31"/>
      <c r="D102" s="29"/>
      <c r="E102" s="29"/>
      <c r="F102" s="29"/>
      <c r="G102" s="30"/>
      <c r="H102" s="29"/>
      <c r="I102" s="29"/>
    </row>
    <row r="103" spans="1:9" s="26" customFormat="1" ht="12.75" customHeight="1" x14ac:dyDescent="0.2">
      <c r="A103" s="23" t="s">
        <v>31</v>
      </c>
      <c r="B103" s="24" t="s">
        <v>32</v>
      </c>
      <c r="C103" s="24"/>
      <c r="D103" s="25">
        <f>SUM(D104:D112)</f>
        <v>252387512</v>
      </c>
      <c r="E103" s="25">
        <f t="shared" ref="E103:I103" si="35">SUM(E104:E112)</f>
        <v>93525284</v>
      </c>
      <c r="F103" s="25">
        <f t="shared" si="35"/>
        <v>345912796</v>
      </c>
      <c r="G103" s="25">
        <f t="shared" si="35"/>
        <v>111588320</v>
      </c>
      <c r="H103" s="25">
        <f t="shared" si="35"/>
        <v>111475788</v>
      </c>
      <c r="I103" s="25">
        <f t="shared" si="35"/>
        <v>234324476</v>
      </c>
    </row>
    <row r="104" spans="1:9" s="26" customFormat="1" ht="25.5" customHeight="1" x14ac:dyDescent="0.2">
      <c r="B104" s="27" t="s">
        <v>33</v>
      </c>
      <c r="C104" s="28" t="s">
        <v>34</v>
      </c>
      <c r="D104" s="29">
        <v>138217979</v>
      </c>
      <c r="E104" s="29">
        <v>4607563</v>
      </c>
      <c r="F104" s="30">
        <f t="shared" ref="F104:F112" si="36">D104+E104</f>
        <v>142825542</v>
      </c>
      <c r="G104" s="30">
        <v>36075163</v>
      </c>
      <c r="H104" s="29">
        <v>35976761</v>
      </c>
      <c r="I104" s="29">
        <f t="shared" ref="I104:I112" si="37">F104-G104</f>
        <v>106750379</v>
      </c>
    </row>
    <row r="105" spans="1:9" s="26" customFormat="1" ht="12.75" customHeight="1" x14ac:dyDescent="0.2">
      <c r="B105" s="27" t="s">
        <v>35</v>
      </c>
      <c r="C105" s="31" t="s">
        <v>36</v>
      </c>
      <c r="D105" s="29">
        <v>51321624</v>
      </c>
      <c r="E105" s="29">
        <v>-2905449</v>
      </c>
      <c r="F105" s="30">
        <f t="shared" si="36"/>
        <v>48416175</v>
      </c>
      <c r="G105" s="30">
        <v>18801863</v>
      </c>
      <c r="H105" s="29">
        <v>18790276</v>
      </c>
      <c r="I105" s="29">
        <f t="shared" si="37"/>
        <v>29614312</v>
      </c>
    </row>
    <row r="106" spans="1:9" s="26" customFormat="1" ht="25.5" customHeight="1" x14ac:dyDescent="0.2">
      <c r="B106" s="27" t="s">
        <v>37</v>
      </c>
      <c r="C106" s="28" t="s">
        <v>38</v>
      </c>
      <c r="D106" s="29">
        <v>7023</v>
      </c>
      <c r="E106" s="29">
        <v>0</v>
      </c>
      <c r="F106" s="30">
        <f t="shared" si="36"/>
        <v>7023</v>
      </c>
      <c r="G106" s="30">
        <v>0</v>
      </c>
      <c r="H106" s="29">
        <v>0</v>
      </c>
      <c r="I106" s="29">
        <f t="shared" si="37"/>
        <v>7023</v>
      </c>
    </row>
    <row r="107" spans="1:9" s="26" customFormat="1" ht="25.5" customHeight="1" x14ac:dyDescent="0.2">
      <c r="B107" s="27" t="s">
        <v>39</v>
      </c>
      <c r="C107" s="28" t="s">
        <v>40</v>
      </c>
      <c r="D107" s="29">
        <v>11663886</v>
      </c>
      <c r="E107" s="29">
        <v>52453292</v>
      </c>
      <c r="F107" s="30">
        <f t="shared" si="36"/>
        <v>64117178</v>
      </c>
      <c r="G107" s="30">
        <v>5288917</v>
      </c>
      <c r="H107" s="29">
        <v>5288917</v>
      </c>
      <c r="I107" s="29">
        <f t="shared" si="37"/>
        <v>58828261</v>
      </c>
    </row>
    <row r="108" spans="1:9" s="26" customFormat="1" ht="25.5" customHeight="1" x14ac:dyDescent="0.2">
      <c r="B108" s="27" t="s">
        <v>41</v>
      </c>
      <c r="C108" s="28" t="s">
        <v>42</v>
      </c>
      <c r="D108" s="29">
        <v>5256413</v>
      </c>
      <c r="E108" s="29">
        <v>-2275983</v>
      </c>
      <c r="F108" s="30">
        <f t="shared" si="36"/>
        <v>2980430</v>
      </c>
      <c r="G108" s="30">
        <v>581013</v>
      </c>
      <c r="H108" s="29">
        <v>580684</v>
      </c>
      <c r="I108" s="29">
        <f t="shared" si="37"/>
        <v>2399417</v>
      </c>
    </row>
    <row r="109" spans="1:9" s="26" customFormat="1" ht="12.75" customHeight="1" x14ac:dyDescent="0.2">
      <c r="B109" s="27" t="s">
        <v>43</v>
      </c>
      <c r="C109" s="31" t="s">
        <v>44</v>
      </c>
      <c r="D109" s="29">
        <v>9739839</v>
      </c>
      <c r="E109" s="29">
        <v>40887672</v>
      </c>
      <c r="F109" s="30">
        <f t="shared" si="36"/>
        <v>50627511</v>
      </c>
      <c r="G109" s="30">
        <v>33851392</v>
      </c>
      <c r="H109" s="29">
        <v>33850767</v>
      </c>
      <c r="I109" s="29">
        <f t="shared" si="37"/>
        <v>16776119</v>
      </c>
    </row>
    <row r="110" spans="1:9" s="26" customFormat="1" ht="25.5" customHeight="1" x14ac:dyDescent="0.2">
      <c r="B110" s="27" t="s">
        <v>45</v>
      </c>
      <c r="C110" s="28" t="s">
        <v>46</v>
      </c>
      <c r="D110" s="29">
        <v>24356829</v>
      </c>
      <c r="E110" s="29">
        <v>3425669</v>
      </c>
      <c r="F110" s="30">
        <f t="shared" si="36"/>
        <v>27782498</v>
      </c>
      <c r="G110" s="30">
        <v>11584637</v>
      </c>
      <c r="H110" s="29">
        <v>11583318</v>
      </c>
      <c r="I110" s="29">
        <f t="shared" si="37"/>
        <v>16197861</v>
      </c>
    </row>
    <row r="111" spans="1:9" s="26" customFormat="1" ht="12.75" customHeight="1" x14ac:dyDescent="0.2">
      <c r="B111" s="27" t="s">
        <v>47</v>
      </c>
      <c r="C111" s="31" t="s">
        <v>48</v>
      </c>
      <c r="D111" s="29">
        <v>6294916</v>
      </c>
      <c r="E111" s="29">
        <v>-3600945</v>
      </c>
      <c r="F111" s="30">
        <f t="shared" si="36"/>
        <v>2693971</v>
      </c>
      <c r="G111" s="30">
        <v>1607466</v>
      </c>
      <c r="H111" s="29">
        <v>1607466</v>
      </c>
      <c r="I111" s="29">
        <f t="shared" si="37"/>
        <v>1086505</v>
      </c>
    </row>
    <row r="112" spans="1:9" s="26" customFormat="1" ht="12.75" customHeight="1" x14ac:dyDescent="0.2">
      <c r="B112" s="27" t="s">
        <v>49</v>
      </c>
      <c r="C112" s="28" t="s">
        <v>50</v>
      </c>
      <c r="D112" s="29">
        <v>5529003</v>
      </c>
      <c r="E112" s="29">
        <v>933465</v>
      </c>
      <c r="F112" s="30">
        <f t="shared" si="36"/>
        <v>6462468</v>
      </c>
      <c r="G112" s="30">
        <v>3797869</v>
      </c>
      <c r="H112" s="29">
        <v>3797599</v>
      </c>
      <c r="I112" s="29">
        <f t="shared" si="37"/>
        <v>2664599</v>
      </c>
    </row>
    <row r="113" spans="1:9" s="26" customFormat="1" ht="4.5" customHeight="1" x14ac:dyDescent="0.2">
      <c r="B113" s="27"/>
      <c r="C113" s="28"/>
      <c r="D113" s="29"/>
      <c r="E113" s="29"/>
      <c r="F113" s="29"/>
      <c r="G113" s="30"/>
      <c r="H113" s="29"/>
      <c r="I113" s="29"/>
    </row>
    <row r="114" spans="1:9" s="26" customFormat="1" ht="12.75" customHeight="1" x14ac:dyDescent="0.2">
      <c r="A114" s="23" t="s">
        <v>51</v>
      </c>
      <c r="B114" s="24" t="s">
        <v>52</v>
      </c>
      <c r="C114" s="24"/>
      <c r="D114" s="25">
        <f>SUM(D115:D123)</f>
        <v>417371850</v>
      </c>
      <c r="E114" s="25">
        <f t="shared" ref="E114:I114" si="38">SUM(E115:E123)</f>
        <v>47729195</v>
      </c>
      <c r="F114" s="25">
        <f t="shared" si="38"/>
        <v>465101045</v>
      </c>
      <c r="G114" s="25">
        <f t="shared" si="38"/>
        <v>148866985</v>
      </c>
      <c r="H114" s="25">
        <f t="shared" si="38"/>
        <v>137910458</v>
      </c>
      <c r="I114" s="25">
        <f t="shared" si="38"/>
        <v>316234060</v>
      </c>
    </row>
    <row r="115" spans="1:9" s="26" customFormat="1" ht="12.75" customHeight="1" x14ac:dyDescent="0.2">
      <c r="B115" s="27" t="s">
        <v>53</v>
      </c>
      <c r="C115" s="31" t="s">
        <v>54</v>
      </c>
      <c r="D115" s="29">
        <v>227792849</v>
      </c>
      <c r="E115" s="29">
        <v>-50060089</v>
      </c>
      <c r="F115" s="30">
        <f t="shared" ref="F115:F123" si="39">D115+E115</f>
        <v>177732760</v>
      </c>
      <c r="G115" s="30">
        <v>77866792</v>
      </c>
      <c r="H115" s="29">
        <v>77866792</v>
      </c>
      <c r="I115" s="29">
        <f t="shared" ref="I115:I123" si="40">F115-G115</f>
        <v>99865968</v>
      </c>
    </row>
    <row r="116" spans="1:9" s="26" customFormat="1" ht="12.75" customHeight="1" x14ac:dyDescent="0.2">
      <c r="B116" s="27" t="s">
        <v>55</v>
      </c>
      <c r="C116" s="31" t="s">
        <v>56</v>
      </c>
      <c r="D116" s="29">
        <v>21122100</v>
      </c>
      <c r="E116" s="29">
        <v>124538</v>
      </c>
      <c r="F116" s="30">
        <f t="shared" si="39"/>
        <v>21246638</v>
      </c>
      <c r="G116" s="30">
        <v>8651119</v>
      </c>
      <c r="H116" s="29">
        <v>8119197</v>
      </c>
      <c r="I116" s="29">
        <f t="shared" si="40"/>
        <v>12595519</v>
      </c>
    </row>
    <row r="117" spans="1:9" s="26" customFormat="1" ht="25.5" customHeight="1" x14ac:dyDescent="0.2">
      <c r="B117" s="27" t="s">
        <v>57</v>
      </c>
      <c r="C117" s="28" t="s">
        <v>58</v>
      </c>
      <c r="D117" s="29">
        <v>28481218</v>
      </c>
      <c r="E117" s="29">
        <v>21523693</v>
      </c>
      <c r="F117" s="30">
        <f t="shared" si="39"/>
        <v>50004911</v>
      </c>
      <c r="G117" s="30">
        <v>18836415</v>
      </c>
      <c r="H117" s="29">
        <v>8518887</v>
      </c>
      <c r="I117" s="29">
        <f t="shared" si="40"/>
        <v>31168496</v>
      </c>
    </row>
    <row r="118" spans="1:9" s="26" customFormat="1" ht="12.75" customHeight="1" x14ac:dyDescent="0.2">
      <c r="B118" s="27" t="s">
        <v>59</v>
      </c>
      <c r="C118" s="31" t="s">
        <v>60</v>
      </c>
      <c r="D118" s="29">
        <v>4670919</v>
      </c>
      <c r="E118" s="29">
        <v>58071</v>
      </c>
      <c r="F118" s="30">
        <f t="shared" si="39"/>
        <v>4728990</v>
      </c>
      <c r="G118" s="30">
        <v>1810877</v>
      </c>
      <c r="H118" s="29">
        <v>1805026</v>
      </c>
      <c r="I118" s="29">
        <f t="shared" si="40"/>
        <v>2918113</v>
      </c>
    </row>
    <row r="119" spans="1:9" s="26" customFormat="1" ht="25.5" customHeight="1" x14ac:dyDescent="0.2">
      <c r="B119" s="27" t="s">
        <v>61</v>
      </c>
      <c r="C119" s="28" t="s">
        <v>62</v>
      </c>
      <c r="D119" s="29">
        <v>46448158</v>
      </c>
      <c r="E119" s="29">
        <v>79617190</v>
      </c>
      <c r="F119" s="30">
        <f t="shared" si="39"/>
        <v>126065348</v>
      </c>
      <c r="G119" s="30">
        <v>16670186</v>
      </c>
      <c r="H119" s="29">
        <v>16638715</v>
      </c>
      <c r="I119" s="29">
        <f t="shared" si="40"/>
        <v>109395162</v>
      </c>
    </row>
    <row r="120" spans="1:9" s="26" customFormat="1" ht="12.75" customHeight="1" x14ac:dyDescent="0.2">
      <c r="B120" s="27" t="s">
        <v>63</v>
      </c>
      <c r="C120" s="31" t="s">
        <v>64</v>
      </c>
      <c r="D120" s="29">
        <v>1380636</v>
      </c>
      <c r="E120" s="29">
        <v>215000</v>
      </c>
      <c r="F120" s="30">
        <f t="shared" si="39"/>
        <v>1595636</v>
      </c>
      <c r="G120" s="30">
        <v>488537</v>
      </c>
      <c r="H120" s="29">
        <v>486982</v>
      </c>
      <c r="I120" s="29">
        <f t="shared" si="40"/>
        <v>1107099</v>
      </c>
    </row>
    <row r="121" spans="1:9" s="26" customFormat="1" ht="12.75" customHeight="1" x14ac:dyDescent="0.2">
      <c r="B121" s="27" t="s">
        <v>65</v>
      </c>
      <c r="C121" s="31" t="s">
        <v>66</v>
      </c>
      <c r="D121" s="29">
        <v>28918716</v>
      </c>
      <c r="E121" s="29">
        <v>1446886</v>
      </c>
      <c r="F121" s="30">
        <f t="shared" si="39"/>
        <v>30365602</v>
      </c>
      <c r="G121" s="30">
        <v>4323223</v>
      </c>
      <c r="H121" s="29">
        <v>4261126</v>
      </c>
      <c r="I121" s="29">
        <f t="shared" si="40"/>
        <v>26042379</v>
      </c>
    </row>
    <row r="122" spans="1:9" s="26" customFormat="1" ht="12.75" customHeight="1" x14ac:dyDescent="0.2">
      <c r="B122" s="27" t="s">
        <v>67</v>
      </c>
      <c r="C122" s="31" t="s">
        <v>68</v>
      </c>
      <c r="D122" s="29">
        <v>48062918</v>
      </c>
      <c r="E122" s="29">
        <v>-14138914</v>
      </c>
      <c r="F122" s="30">
        <f t="shared" si="39"/>
        <v>33924004</v>
      </c>
      <c r="G122" s="30">
        <v>6061267</v>
      </c>
      <c r="H122" s="29">
        <v>6060542</v>
      </c>
      <c r="I122" s="29">
        <f t="shared" si="40"/>
        <v>27862737</v>
      </c>
    </row>
    <row r="123" spans="1:9" s="26" customFormat="1" ht="12.75" customHeight="1" x14ac:dyDescent="0.2">
      <c r="B123" s="27" t="s">
        <v>69</v>
      </c>
      <c r="C123" s="31" t="s">
        <v>70</v>
      </c>
      <c r="D123" s="29">
        <v>10494336</v>
      </c>
      <c r="E123" s="29">
        <v>8942820</v>
      </c>
      <c r="F123" s="30">
        <f t="shared" si="39"/>
        <v>19437156</v>
      </c>
      <c r="G123" s="30">
        <v>14158569</v>
      </c>
      <c r="H123" s="29">
        <v>14153191</v>
      </c>
      <c r="I123" s="29">
        <f t="shared" si="40"/>
        <v>5278587</v>
      </c>
    </row>
    <row r="124" spans="1:9" s="26" customFormat="1" ht="4.5" customHeight="1" x14ac:dyDescent="0.2">
      <c r="A124" s="33"/>
      <c r="B124" s="34"/>
      <c r="C124" s="35"/>
      <c r="D124" s="36"/>
      <c r="E124" s="36"/>
      <c r="F124" s="36"/>
      <c r="G124" s="37"/>
      <c r="H124" s="36"/>
      <c r="I124" s="36"/>
    </row>
    <row r="125" spans="1:9" s="26" customFormat="1" ht="25.5" customHeight="1" x14ac:dyDescent="0.2">
      <c r="A125" s="23" t="s">
        <v>71</v>
      </c>
      <c r="B125" s="32" t="s">
        <v>72</v>
      </c>
      <c r="C125" s="32"/>
      <c r="D125" s="25">
        <f>SUM(D126:D134)</f>
        <v>3098281365</v>
      </c>
      <c r="E125" s="25">
        <f t="shared" ref="E125:I125" si="41">SUM(E126:E134)</f>
        <v>-509703269</v>
      </c>
      <c r="F125" s="25">
        <f t="shared" si="41"/>
        <v>2588578096</v>
      </c>
      <c r="G125" s="25">
        <f t="shared" si="41"/>
        <v>1871982041</v>
      </c>
      <c r="H125" s="25">
        <f t="shared" si="41"/>
        <v>1871555240</v>
      </c>
      <c r="I125" s="25">
        <f t="shared" si="41"/>
        <v>716596055</v>
      </c>
    </row>
    <row r="126" spans="1:9" s="26" customFormat="1" ht="25.5" customHeight="1" x14ac:dyDescent="0.2">
      <c r="B126" s="27" t="s">
        <v>73</v>
      </c>
      <c r="C126" s="28" t="s">
        <v>74</v>
      </c>
      <c r="D126" s="29">
        <v>1307051832</v>
      </c>
      <c r="E126" s="29">
        <v>-150264366</v>
      </c>
      <c r="F126" s="30">
        <f t="shared" ref="F126:F130" si="42">D126+E126</f>
        <v>1156787466</v>
      </c>
      <c r="G126" s="30">
        <v>756886824</v>
      </c>
      <c r="H126" s="29">
        <v>756886824</v>
      </c>
      <c r="I126" s="29">
        <f t="shared" ref="I126:I130" si="43">F126-G126</f>
        <v>399900642</v>
      </c>
    </row>
    <row r="127" spans="1:9" s="26" customFormat="1" ht="12.75" customHeight="1" x14ac:dyDescent="0.2">
      <c r="B127" s="27" t="s">
        <v>75</v>
      </c>
      <c r="C127" s="31" t="s">
        <v>76</v>
      </c>
      <c r="D127" s="29">
        <v>36388993</v>
      </c>
      <c r="E127" s="29">
        <v>24306254</v>
      </c>
      <c r="F127" s="30">
        <f t="shared" si="42"/>
        <v>60695247</v>
      </c>
      <c r="G127" s="30">
        <v>51684389</v>
      </c>
      <c r="H127" s="29">
        <v>51259073</v>
      </c>
      <c r="I127" s="29">
        <f t="shared" si="43"/>
        <v>9010858</v>
      </c>
    </row>
    <row r="128" spans="1:9" s="26" customFormat="1" ht="12.75" customHeight="1" x14ac:dyDescent="0.2">
      <c r="B128" s="27" t="s">
        <v>77</v>
      </c>
      <c r="C128" s="31" t="s">
        <v>78</v>
      </c>
      <c r="D128" s="29">
        <v>0</v>
      </c>
      <c r="E128" s="29">
        <v>1435989</v>
      </c>
      <c r="F128" s="30">
        <f t="shared" si="42"/>
        <v>1435989</v>
      </c>
      <c r="G128" s="30">
        <v>1421375</v>
      </c>
      <c r="H128" s="29">
        <v>1421375</v>
      </c>
      <c r="I128" s="29">
        <f t="shared" si="43"/>
        <v>14614</v>
      </c>
    </row>
    <row r="129" spans="1:9" s="26" customFormat="1" ht="12.75" customHeight="1" x14ac:dyDescent="0.2">
      <c r="B129" s="27" t="s">
        <v>79</v>
      </c>
      <c r="C129" s="31" t="s">
        <v>80</v>
      </c>
      <c r="D129" s="29">
        <v>154840540</v>
      </c>
      <c r="E129" s="29">
        <v>43420597</v>
      </c>
      <c r="F129" s="30">
        <f t="shared" si="42"/>
        <v>198261137</v>
      </c>
      <c r="G129" s="30">
        <v>53376757</v>
      </c>
      <c r="H129" s="29">
        <v>53375272</v>
      </c>
      <c r="I129" s="29">
        <f t="shared" si="43"/>
        <v>144884380</v>
      </c>
    </row>
    <row r="130" spans="1:9" s="26" customFormat="1" ht="12.75" customHeight="1" x14ac:dyDescent="0.2">
      <c r="B130" s="27" t="s">
        <v>81</v>
      </c>
      <c r="C130" s="31" t="s">
        <v>82</v>
      </c>
      <c r="D130" s="29">
        <v>1600000000</v>
      </c>
      <c r="E130" s="29">
        <v>-428601743</v>
      </c>
      <c r="F130" s="30">
        <f t="shared" si="42"/>
        <v>1171398257</v>
      </c>
      <c r="G130" s="30">
        <v>1008612696</v>
      </c>
      <c r="H130" s="29">
        <v>1008612696</v>
      </c>
      <c r="I130" s="29">
        <f t="shared" si="43"/>
        <v>162785561</v>
      </c>
    </row>
    <row r="131" spans="1:9" s="26" customFormat="1" ht="25.5" customHeight="1" x14ac:dyDescent="0.2">
      <c r="B131" s="27" t="s">
        <v>83</v>
      </c>
      <c r="C131" s="28" t="s">
        <v>84</v>
      </c>
      <c r="D131" s="29">
        <v>0</v>
      </c>
      <c r="E131" s="29">
        <v>0</v>
      </c>
      <c r="F131" s="29">
        <v>0</v>
      </c>
      <c r="G131" s="30">
        <v>0</v>
      </c>
      <c r="H131" s="29">
        <v>0</v>
      </c>
      <c r="I131" s="29">
        <v>0</v>
      </c>
    </row>
    <row r="132" spans="1:9" s="26" customFormat="1" ht="12.75" customHeight="1" x14ac:dyDescent="0.2">
      <c r="B132" s="27" t="s">
        <v>85</v>
      </c>
      <c r="C132" s="31" t="s">
        <v>86</v>
      </c>
      <c r="D132" s="29">
        <v>0</v>
      </c>
      <c r="E132" s="29">
        <v>0</v>
      </c>
      <c r="F132" s="29">
        <v>0</v>
      </c>
      <c r="G132" s="30">
        <v>0</v>
      </c>
      <c r="H132" s="29">
        <v>0</v>
      </c>
      <c r="I132" s="29">
        <v>0</v>
      </c>
    </row>
    <row r="133" spans="1:9" s="26" customFormat="1" ht="12.75" customHeight="1" x14ac:dyDescent="0.2">
      <c r="B133" s="27" t="s">
        <v>87</v>
      </c>
      <c r="C133" s="31" t="s">
        <v>88</v>
      </c>
      <c r="D133" s="29">
        <v>0</v>
      </c>
      <c r="E133" s="29">
        <v>0</v>
      </c>
      <c r="F133" s="29">
        <v>0</v>
      </c>
      <c r="G133" s="30">
        <v>0</v>
      </c>
      <c r="H133" s="29">
        <v>0</v>
      </c>
      <c r="I133" s="29">
        <v>0</v>
      </c>
    </row>
    <row r="134" spans="1:9" s="26" customFormat="1" ht="12.75" customHeight="1" x14ac:dyDescent="0.2">
      <c r="B134" s="27" t="s">
        <v>89</v>
      </c>
      <c r="C134" s="31" t="s">
        <v>90</v>
      </c>
      <c r="D134" s="29">
        <v>0</v>
      </c>
      <c r="E134" s="29">
        <v>0</v>
      </c>
      <c r="F134" s="29">
        <v>0</v>
      </c>
      <c r="G134" s="30">
        <v>0</v>
      </c>
      <c r="H134" s="29">
        <v>0</v>
      </c>
      <c r="I134" s="29">
        <v>0</v>
      </c>
    </row>
    <row r="135" spans="1:9" s="26" customFormat="1" ht="4.5" customHeight="1" x14ac:dyDescent="0.2">
      <c r="B135" s="27"/>
      <c r="C135" s="31"/>
      <c r="D135" s="29"/>
      <c r="E135" s="29"/>
      <c r="F135" s="29"/>
      <c r="G135" s="30"/>
      <c r="H135" s="29"/>
      <c r="I135" s="29"/>
    </row>
    <row r="136" spans="1:9" s="26" customFormat="1" ht="12.75" customHeight="1" x14ac:dyDescent="0.2">
      <c r="A136" s="23" t="s">
        <v>91</v>
      </c>
      <c r="B136" s="24" t="s">
        <v>92</v>
      </c>
      <c r="C136" s="24"/>
      <c r="D136" s="25">
        <f>SUM(D137:D145)</f>
        <v>73015800</v>
      </c>
      <c r="E136" s="25">
        <f t="shared" ref="E136:I136" si="44">SUM(E137:E145)</f>
        <v>26013359</v>
      </c>
      <c r="F136" s="25">
        <f t="shared" si="44"/>
        <v>99029159</v>
      </c>
      <c r="G136" s="25">
        <f t="shared" si="44"/>
        <v>24871489</v>
      </c>
      <c r="H136" s="25">
        <f t="shared" si="44"/>
        <v>24871489</v>
      </c>
      <c r="I136" s="25">
        <f t="shared" si="44"/>
        <v>74157670</v>
      </c>
    </row>
    <row r="137" spans="1:9" s="26" customFormat="1" ht="12.75" customHeight="1" x14ac:dyDescent="0.2">
      <c r="B137" s="27" t="s">
        <v>93</v>
      </c>
      <c r="C137" s="31" t="s">
        <v>94</v>
      </c>
      <c r="D137" s="29">
        <v>33588156</v>
      </c>
      <c r="E137" s="29">
        <v>-5861553</v>
      </c>
      <c r="F137" s="30">
        <f t="shared" ref="F137:F142" si="45">D137+E137</f>
        <v>27726603</v>
      </c>
      <c r="G137" s="30">
        <v>9617996</v>
      </c>
      <c r="H137" s="29">
        <v>9617996</v>
      </c>
      <c r="I137" s="29">
        <f t="shared" ref="I137:I145" si="46">F137-G137</f>
        <v>18108607</v>
      </c>
    </row>
    <row r="138" spans="1:9" s="26" customFormat="1" ht="12.75" customHeight="1" x14ac:dyDescent="0.2">
      <c r="B138" s="27" t="s">
        <v>95</v>
      </c>
      <c r="C138" s="31" t="s">
        <v>96</v>
      </c>
      <c r="D138" s="29">
        <v>218892</v>
      </c>
      <c r="E138" s="29">
        <v>3736034</v>
      </c>
      <c r="F138" s="30">
        <f t="shared" si="45"/>
        <v>3954926</v>
      </c>
      <c r="G138" s="30">
        <v>908068</v>
      </c>
      <c r="H138" s="29">
        <v>908068</v>
      </c>
      <c r="I138" s="29">
        <f t="shared" si="46"/>
        <v>3046858</v>
      </c>
    </row>
    <row r="139" spans="1:9" s="26" customFormat="1" ht="12.75" customHeight="1" x14ac:dyDescent="0.2">
      <c r="B139" s="27" t="s">
        <v>97</v>
      </c>
      <c r="C139" s="31" t="s">
        <v>98</v>
      </c>
      <c r="D139" s="29">
        <v>1039940</v>
      </c>
      <c r="E139" s="29">
        <v>7351384</v>
      </c>
      <c r="F139" s="30">
        <f t="shared" si="45"/>
        <v>8391324</v>
      </c>
      <c r="G139" s="30">
        <v>150000</v>
      </c>
      <c r="H139" s="29">
        <v>150000</v>
      </c>
      <c r="I139" s="29">
        <f t="shared" si="46"/>
        <v>8241324</v>
      </c>
    </row>
    <row r="140" spans="1:9" s="26" customFormat="1" ht="12.75" customHeight="1" x14ac:dyDescent="0.2">
      <c r="B140" s="27" t="s">
        <v>99</v>
      </c>
      <c r="C140" s="31" t="s">
        <v>100</v>
      </c>
      <c r="D140" s="29">
        <v>0</v>
      </c>
      <c r="E140" s="29">
        <v>4773860</v>
      </c>
      <c r="F140" s="30">
        <f t="shared" si="45"/>
        <v>4773860</v>
      </c>
      <c r="G140" s="30">
        <v>0</v>
      </c>
      <c r="H140" s="29">
        <v>0</v>
      </c>
      <c r="I140" s="29">
        <f t="shared" si="46"/>
        <v>4773860</v>
      </c>
    </row>
    <row r="141" spans="1:9" s="26" customFormat="1" ht="12.75" customHeight="1" x14ac:dyDescent="0.2">
      <c r="B141" s="27" t="s">
        <v>101</v>
      </c>
      <c r="C141" s="31" t="s">
        <v>102</v>
      </c>
      <c r="D141" s="29">
        <v>3867360</v>
      </c>
      <c r="E141" s="29">
        <v>-1043608</v>
      </c>
      <c r="F141" s="30">
        <f t="shared" si="45"/>
        <v>2823752</v>
      </c>
      <c r="G141" s="30">
        <v>105280</v>
      </c>
      <c r="H141" s="29">
        <v>105280</v>
      </c>
      <c r="I141" s="29">
        <f t="shared" si="46"/>
        <v>2718472</v>
      </c>
    </row>
    <row r="142" spans="1:9" s="26" customFormat="1" ht="12.75" customHeight="1" x14ac:dyDescent="0.2">
      <c r="B142" s="27" t="s">
        <v>103</v>
      </c>
      <c r="C142" s="31" t="s">
        <v>104</v>
      </c>
      <c r="D142" s="29">
        <v>14918832</v>
      </c>
      <c r="E142" s="29">
        <v>10017377</v>
      </c>
      <c r="F142" s="30">
        <f t="shared" si="45"/>
        <v>24936209</v>
      </c>
      <c r="G142" s="30">
        <v>958811</v>
      </c>
      <c r="H142" s="29">
        <v>958811</v>
      </c>
      <c r="I142" s="29">
        <f t="shared" si="46"/>
        <v>23977398</v>
      </c>
    </row>
    <row r="143" spans="1:9" s="26" customFormat="1" ht="12.75" customHeight="1" x14ac:dyDescent="0.2">
      <c r="B143" s="27" t="s">
        <v>105</v>
      </c>
      <c r="C143" s="31" t="s">
        <v>106</v>
      </c>
      <c r="D143" s="29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f t="shared" si="46"/>
        <v>0</v>
      </c>
    </row>
    <row r="144" spans="1:9" s="26" customFormat="1" ht="12.75" customHeight="1" x14ac:dyDescent="0.2">
      <c r="B144" s="27" t="s">
        <v>107</v>
      </c>
      <c r="C144" s="31" t="s">
        <v>108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f t="shared" si="46"/>
        <v>0</v>
      </c>
    </row>
    <row r="145" spans="1:9" s="26" customFormat="1" ht="12.75" customHeight="1" x14ac:dyDescent="0.2">
      <c r="B145" s="27" t="s">
        <v>109</v>
      </c>
      <c r="C145" s="31" t="s">
        <v>110</v>
      </c>
      <c r="D145" s="29">
        <v>19382620</v>
      </c>
      <c r="E145" s="29">
        <v>7039865</v>
      </c>
      <c r="F145" s="30">
        <f t="shared" ref="F145" si="47">D145+E145</f>
        <v>26422485</v>
      </c>
      <c r="G145" s="30">
        <v>13131334</v>
      </c>
      <c r="H145" s="29">
        <v>13131334</v>
      </c>
      <c r="I145" s="29">
        <f t="shared" si="46"/>
        <v>13291151</v>
      </c>
    </row>
    <row r="146" spans="1:9" s="26" customFormat="1" ht="4.5" customHeight="1" x14ac:dyDescent="0.2">
      <c r="B146" s="27"/>
      <c r="C146" s="31"/>
      <c r="D146" s="29"/>
      <c r="E146" s="29"/>
      <c r="F146" s="29"/>
      <c r="G146" s="30"/>
      <c r="H146" s="29"/>
      <c r="I146" s="29"/>
    </row>
    <row r="147" spans="1:9" s="26" customFormat="1" ht="12.75" customHeight="1" x14ac:dyDescent="0.2">
      <c r="A147" s="23" t="s">
        <v>111</v>
      </c>
      <c r="B147" s="24" t="s">
        <v>112</v>
      </c>
      <c r="C147" s="24"/>
      <c r="D147" s="25">
        <f>SUM(D148:D150)</f>
        <v>2466262993</v>
      </c>
      <c r="E147" s="25">
        <f t="shared" ref="E147" si="48">SUM(E148:E150)</f>
        <v>-285819000</v>
      </c>
      <c r="F147" s="25">
        <f>SUM(F148:F150)</f>
        <v>2180443993</v>
      </c>
      <c r="G147" s="25">
        <f>SUM(G148:G150)</f>
        <v>786662934</v>
      </c>
      <c r="H147" s="25">
        <f t="shared" ref="H147" si="49">SUM(H148:H150)</f>
        <v>711974742</v>
      </c>
      <c r="I147" s="25">
        <f>SUM(I148:I150)</f>
        <v>1393781059</v>
      </c>
    </row>
    <row r="148" spans="1:9" s="26" customFormat="1" ht="12.75" customHeight="1" x14ac:dyDescent="0.2">
      <c r="B148" s="27" t="s">
        <v>113</v>
      </c>
      <c r="C148" s="31" t="s">
        <v>114</v>
      </c>
      <c r="D148" s="29">
        <v>2261323621</v>
      </c>
      <c r="E148" s="29">
        <v>-391390277</v>
      </c>
      <c r="F148" s="30">
        <f t="shared" ref="F148:F150" si="50">D148+E148</f>
        <v>1869933344</v>
      </c>
      <c r="G148" s="30">
        <v>740677047</v>
      </c>
      <c r="H148" s="29">
        <v>674047339</v>
      </c>
      <c r="I148" s="29">
        <f t="shared" ref="I148:I150" si="51">F148-G148</f>
        <v>1129256297</v>
      </c>
    </row>
    <row r="149" spans="1:9" s="26" customFormat="1" ht="12.75" customHeight="1" x14ac:dyDescent="0.2">
      <c r="B149" s="27" t="s">
        <v>115</v>
      </c>
      <c r="C149" s="31" t="s">
        <v>116</v>
      </c>
      <c r="D149" s="29">
        <v>204939372</v>
      </c>
      <c r="E149" s="29">
        <v>105571277</v>
      </c>
      <c r="F149" s="30">
        <f t="shared" si="50"/>
        <v>310510649</v>
      </c>
      <c r="G149" s="30">
        <v>45985887</v>
      </c>
      <c r="H149" s="29">
        <v>37927403</v>
      </c>
      <c r="I149" s="29">
        <f t="shared" si="51"/>
        <v>264524762</v>
      </c>
    </row>
    <row r="150" spans="1:9" s="26" customFormat="1" ht="12.75" customHeight="1" x14ac:dyDescent="0.2">
      <c r="B150" s="27" t="s">
        <v>117</v>
      </c>
      <c r="C150" s="31" t="s">
        <v>118</v>
      </c>
      <c r="D150" s="29">
        <v>0</v>
      </c>
      <c r="E150" s="29">
        <v>0</v>
      </c>
      <c r="F150" s="29">
        <f t="shared" si="50"/>
        <v>0</v>
      </c>
      <c r="G150" s="30">
        <v>0</v>
      </c>
      <c r="H150" s="29">
        <v>0</v>
      </c>
      <c r="I150" s="29">
        <f t="shared" si="51"/>
        <v>0</v>
      </c>
    </row>
    <row r="151" spans="1:9" s="26" customFormat="1" ht="4.5" customHeight="1" x14ac:dyDescent="0.2">
      <c r="B151" s="27"/>
      <c r="C151" s="31"/>
      <c r="D151" s="29"/>
      <c r="E151" s="29"/>
      <c r="F151" s="29"/>
      <c r="G151" s="30"/>
      <c r="H151" s="29"/>
      <c r="I151" s="29"/>
    </row>
    <row r="152" spans="1:9" s="26" customFormat="1" ht="12.75" customHeight="1" x14ac:dyDescent="0.2">
      <c r="A152" s="23" t="s">
        <v>119</v>
      </c>
      <c r="B152" s="24" t="s">
        <v>120</v>
      </c>
      <c r="C152" s="24"/>
      <c r="D152" s="25">
        <f>SUM(D153:D160)</f>
        <v>0</v>
      </c>
      <c r="E152" s="25">
        <f>SUM(E153:E160)</f>
        <v>480741126</v>
      </c>
      <c r="F152" s="25">
        <f t="shared" ref="F152:I152" si="52">SUM(F153:F160)</f>
        <v>480741126</v>
      </c>
      <c r="G152" s="25">
        <f t="shared" si="52"/>
        <v>0</v>
      </c>
      <c r="H152" s="25">
        <f t="shared" si="52"/>
        <v>0</v>
      </c>
      <c r="I152" s="25">
        <f t="shared" si="52"/>
        <v>480741126</v>
      </c>
    </row>
    <row r="153" spans="1:9" s="26" customFormat="1" ht="25.5" customHeight="1" x14ac:dyDescent="0.2">
      <c r="B153" s="27" t="s">
        <v>121</v>
      </c>
      <c r="C153" s="28" t="s">
        <v>122</v>
      </c>
      <c r="D153" s="29">
        <v>0</v>
      </c>
      <c r="E153" s="29">
        <v>0</v>
      </c>
      <c r="F153" s="29">
        <v>0</v>
      </c>
      <c r="G153" s="30">
        <v>0</v>
      </c>
      <c r="H153" s="29">
        <v>0</v>
      </c>
      <c r="I153" s="29">
        <v>0</v>
      </c>
    </row>
    <row r="154" spans="1:9" s="26" customFormat="1" ht="12.75" customHeight="1" x14ac:dyDescent="0.2">
      <c r="B154" s="27" t="s">
        <v>123</v>
      </c>
      <c r="C154" s="31" t="s">
        <v>124</v>
      </c>
      <c r="D154" s="29">
        <v>0</v>
      </c>
      <c r="E154" s="29">
        <v>0</v>
      </c>
      <c r="F154" s="29">
        <v>0</v>
      </c>
      <c r="G154" s="30">
        <v>0</v>
      </c>
      <c r="H154" s="29">
        <v>0</v>
      </c>
      <c r="I154" s="29">
        <v>0</v>
      </c>
    </row>
    <row r="155" spans="1:9" s="26" customFormat="1" ht="12.75" customHeight="1" x14ac:dyDescent="0.2">
      <c r="B155" s="27" t="s">
        <v>125</v>
      </c>
      <c r="C155" s="31" t="s">
        <v>126</v>
      </c>
      <c r="D155" s="29">
        <v>0</v>
      </c>
      <c r="E155" s="29">
        <v>0</v>
      </c>
      <c r="F155" s="29">
        <v>0</v>
      </c>
      <c r="G155" s="30">
        <v>0</v>
      </c>
      <c r="H155" s="29">
        <v>0</v>
      </c>
      <c r="I155" s="29">
        <v>0</v>
      </c>
    </row>
    <row r="156" spans="1:9" s="26" customFormat="1" ht="12.75" customHeight="1" x14ac:dyDescent="0.2">
      <c r="B156" s="27" t="s">
        <v>127</v>
      </c>
      <c r="C156" s="31" t="s">
        <v>128</v>
      </c>
      <c r="D156" s="29">
        <v>0</v>
      </c>
      <c r="E156" s="29">
        <v>0</v>
      </c>
      <c r="F156" s="29">
        <v>0</v>
      </c>
      <c r="G156" s="30">
        <v>0</v>
      </c>
      <c r="H156" s="29">
        <v>0</v>
      </c>
      <c r="I156" s="29">
        <v>0</v>
      </c>
    </row>
    <row r="157" spans="1:9" s="26" customFormat="1" ht="25.5" customHeight="1" x14ac:dyDescent="0.2">
      <c r="B157" s="27" t="s">
        <v>129</v>
      </c>
      <c r="C157" s="28" t="s">
        <v>130</v>
      </c>
      <c r="D157" s="29">
        <v>0</v>
      </c>
      <c r="E157" s="29">
        <v>0</v>
      </c>
      <c r="F157" s="30">
        <f t="shared" ref="F157" si="53">D157+E157</f>
        <v>0</v>
      </c>
      <c r="G157" s="30">
        <v>0</v>
      </c>
      <c r="H157" s="29">
        <v>0</v>
      </c>
      <c r="I157" s="29">
        <f t="shared" ref="I157" si="54">F157-G157</f>
        <v>0</v>
      </c>
    </row>
    <row r="158" spans="1:9" s="26" customFormat="1" ht="12.75" customHeight="1" x14ac:dyDescent="0.2">
      <c r="C158" s="31" t="s">
        <v>131</v>
      </c>
      <c r="D158" s="30">
        <v>0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</row>
    <row r="159" spans="1:9" s="26" customFormat="1" ht="12.75" customHeight="1" x14ac:dyDescent="0.2">
      <c r="B159" s="27" t="s">
        <v>132</v>
      </c>
      <c r="C159" s="31" t="s">
        <v>133</v>
      </c>
      <c r="D159" s="29">
        <v>0</v>
      </c>
      <c r="E159" s="29">
        <v>0</v>
      </c>
      <c r="F159" s="29">
        <v>0</v>
      </c>
      <c r="G159" s="30">
        <v>0</v>
      </c>
      <c r="H159" s="29">
        <v>0</v>
      </c>
      <c r="I159" s="29">
        <v>0</v>
      </c>
    </row>
    <row r="160" spans="1:9" s="26" customFormat="1" ht="25.5" customHeight="1" x14ac:dyDescent="0.2">
      <c r="B160" s="27" t="s">
        <v>134</v>
      </c>
      <c r="C160" s="28" t="s">
        <v>135</v>
      </c>
      <c r="D160" s="29">
        <v>0</v>
      </c>
      <c r="E160" s="29">
        <v>480741126</v>
      </c>
      <c r="F160" s="30">
        <f t="shared" ref="F160" si="55">D160+E160</f>
        <v>480741126</v>
      </c>
      <c r="G160" s="30">
        <v>0</v>
      </c>
      <c r="H160" s="29">
        <v>0</v>
      </c>
      <c r="I160" s="29">
        <f t="shared" ref="I160" si="56">F160-G160</f>
        <v>480741126</v>
      </c>
    </row>
    <row r="161" spans="1:11" s="26" customFormat="1" ht="4.5" customHeight="1" x14ac:dyDescent="0.2">
      <c r="B161" s="27"/>
      <c r="C161" s="28"/>
      <c r="D161" s="29"/>
      <c r="E161" s="29"/>
      <c r="F161" s="29"/>
      <c r="G161" s="30"/>
      <c r="H161" s="29"/>
      <c r="I161" s="29"/>
    </row>
    <row r="162" spans="1:11" s="26" customFormat="1" ht="12.75" customHeight="1" x14ac:dyDescent="0.2">
      <c r="A162" s="23" t="s">
        <v>136</v>
      </c>
      <c r="B162" s="24" t="s">
        <v>137</v>
      </c>
      <c r="C162" s="24"/>
      <c r="D162" s="25">
        <f>SUM(D163:D165)</f>
        <v>17868095700</v>
      </c>
      <c r="E162" s="25">
        <f t="shared" ref="E162:I162" si="57">SUM(E163:E165)</f>
        <v>-604727122</v>
      </c>
      <c r="F162" s="25">
        <f t="shared" si="57"/>
        <v>17263368578</v>
      </c>
      <c r="G162" s="25">
        <f t="shared" si="57"/>
        <v>14903609569</v>
      </c>
      <c r="H162" s="25">
        <f t="shared" si="57"/>
        <v>14889708067</v>
      </c>
      <c r="I162" s="25">
        <f t="shared" si="57"/>
        <v>2359759009</v>
      </c>
    </row>
    <row r="163" spans="1:11" s="26" customFormat="1" ht="12.75" customHeight="1" x14ac:dyDescent="0.2">
      <c r="B163" s="27" t="s">
        <v>138</v>
      </c>
      <c r="C163" s="31" t="s">
        <v>139</v>
      </c>
      <c r="D163" s="29">
        <v>0</v>
      </c>
      <c r="E163" s="29">
        <v>0</v>
      </c>
      <c r="F163" s="29">
        <v>0</v>
      </c>
      <c r="G163" s="30">
        <v>0</v>
      </c>
      <c r="H163" s="29">
        <v>0</v>
      </c>
      <c r="I163" s="29">
        <v>0</v>
      </c>
    </row>
    <row r="164" spans="1:11" s="26" customFormat="1" ht="12.75" customHeight="1" x14ac:dyDescent="0.2">
      <c r="B164" s="27" t="s">
        <v>140</v>
      </c>
      <c r="C164" s="31" t="s">
        <v>141</v>
      </c>
      <c r="D164" s="29">
        <v>17868095700</v>
      </c>
      <c r="E164" s="29">
        <v>-614562099</v>
      </c>
      <c r="F164" s="30">
        <f t="shared" ref="F164:F165" si="58">D164+E164</f>
        <v>17253533601</v>
      </c>
      <c r="G164" s="30">
        <v>14903609569</v>
      </c>
      <c r="H164" s="29">
        <v>14889708067</v>
      </c>
      <c r="I164" s="29">
        <f t="shared" ref="I164:I165" si="59">F164-G164</f>
        <v>2349924032</v>
      </c>
    </row>
    <row r="165" spans="1:11" s="26" customFormat="1" ht="12.75" customHeight="1" x14ac:dyDescent="0.2">
      <c r="B165" s="27" t="s">
        <v>142</v>
      </c>
      <c r="C165" s="31" t="s">
        <v>143</v>
      </c>
      <c r="D165" s="29">
        <v>0</v>
      </c>
      <c r="E165" s="29">
        <v>9834977</v>
      </c>
      <c r="F165" s="30">
        <f t="shared" si="58"/>
        <v>9834977</v>
      </c>
      <c r="G165" s="30">
        <v>0</v>
      </c>
      <c r="H165" s="29">
        <v>0</v>
      </c>
      <c r="I165" s="29">
        <f t="shared" si="59"/>
        <v>9834977</v>
      </c>
    </row>
    <row r="166" spans="1:11" s="26" customFormat="1" ht="4.5" customHeight="1" x14ac:dyDescent="0.2">
      <c r="B166" s="27"/>
      <c r="C166" s="31"/>
      <c r="D166" s="29"/>
      <c r="E166" s="29"/>
      <c r="F166" s="29"/>
      <c r="G166" s="30"/>
      <c r="H166" s="29"/>
      <c r="I166" s="29"/>
    </row>
    <row r="167" spans="1:11" s="26" customFormat="1" ht="12.75" customHeight="1" x14ac:dyDescent="0.2">
      <c r="A167" s="23" t="s">
        <v>144</v>
      </c>
      <c r="B167" s="24" t="s">
        <v>145</v>
      </c>
      <c r="C167" s="24"/>
      <c r="D167" s="25">
        <f>SUM(D168:D174)</f>
        <v>934187461</v>
      </c>
      <c r="E167" s="25">
        <f t="shared" ref="E167:I167" si="60">SUM(E168:E174)</f>
        <v>0</v>
      </c>
      <c r="F167" s="25">
        <f t="shared" si="60"/>
        <v>934187461</v>
      </c>
      <c r="G167" s="25">
        <f t="shared" si="60"/>
        <v>751068859</v>
      </c>
      <c r="H167" s="25">
        <f t="shared" si="60"/>
        <v>751068859</v>
      </c>
      <c r="I167" s="25">
        <f t="shared" si="60"/>
        <v>183118602</v>
      </c>
    </row>
    <row r="168" spans="1:11" s="26" customFormat="1" ht="12.75" customHeight="1" x14ac:dyDescent="0.2">
      <c r="B168" s="27" t="s">
        <v>146</v>
      </c>
      <c r="C168" s="31" t="s">
        <v>147</v>
      </c>
      <c r="D168" s="29">
        <v>182603543</v>
      </c>
      <c r="E168" s="29">
        <v>0</v>
      </c>
      <c r="F168" s="30">
        <f t="shared" ref="F168:F169" si="61">D168+E168</f>
        <v>182603543</v>
      </c>
      <c r="G168" s="30">
        <v>133885121</v>
      </c>
      <c r="H168" s="30">
        <v>133885121</v>
      </c>
      <c r="I168" s="29">
        <f t="shared" ref="I168:I169" si="62">F168-G168</f>
        <v>48718422</v>
      </c>
    </row>
    <row r="169" spans="1:11" s="26" customFormat="1" ht="12.75" customHeight="1" x14ac:dyDescent="0.2">
      <c r="B169" s="27" t="s">
        <v>148</v>
      </c>
      <c r="C169" s="31" t="s">
        <v>149</v>
      </c>
      <c r="D169" s="29">
        <v>751583918</v>
      </c>
      <c r="E169" s="29">
        <v>0</v>
      </c>
      <c r="F169" s="30">
        <f t="shared" si="61"/>
        <v>751583918</v>
      </c>
      <c r="G169" s="30">
        <v>617183738</v>
      </c>
      <c r="H169" s="30">
        <v>617183738</v>
      </c>
      <c r="I169" s="29">
        <f t="shared" si="62"/>
        <v>134400180</v>
      </c>
    </row>
    <row r="170" spans="1:11" s="26" customFormat="1" ht="12.75" customHeight="1" x14ac:dyDescent="0.2">
      <c r="B170" s="27" t="s">
        <v>150</v>
      </c>
      <c r="C170" s="31" t="s">
        <v>151</v>
      </c>
      <c r="D170" s="29">
        <v>0</v>
      </c>
      <c r="E170" s="29">
        <v>0</v>
      </c>
      <c r="F170" s="29">
        <v>0</v>
      </c>
      <c r="G170" s="30">
        <v>0</v>
      </c>
      <c r="H170" s="29">
        <v>0</v>
      </c>
      <c r="I170" s="29">
        <v>0</v>
      </c>
    </row>
    <row r="171" spans="1:11" s="26" customFormat="1" ht="12.75" customHeight="1" x14ac:dyDescent="0.2">
      <c r="B171" s="27" t="s">
        <v>152</v>
      </c>
      <c r="C171" s="31" t="s">
        <v>153</v>
      </c>
      <c r="D171" s="29">
        <v>0</v>
      </c>
      <c r="E171" s="29">
        <v>0</v>
      </c>
      <c r="F171" s="29">
        <v>0</v>
      </c>
      <c r="G171" s="30">
        <v>0</v>
      </c>
      <c r="H171" s="29">
        <v>0</v>
      </c>
      <c r="I171" s="29">
        <v>0</v>
      </c>
    </row>
    <row r="172" spans="1:11" s="26" customFormat="1" ht="12.75" customHeight="1" x14ac:dyDescent="0.2">
      <c r="B172" s="27" t="s">
        <v>154</v>
      </c>
      <c r="C172" s="31" t="s">
        <v>155</v>
      </c>
      <c r="D172" s="29">
        <v>0</v>
      </c>
      <c r="E172" s="29">
        <v>0</v>
      </c>
      <c r="F172" s="29">
        <v>0</v>
      </c>
      <c r="G172" s="30">
        <v>0</v>
      </c>
      <c r="H172" s="29">
        <v>0</v>
      </c>
      <c r="I172" s="29">
        <v>0</v>
      </c>
    </row>
    <row r="173" spans="1:11" s="26" customFormat="1" ht="12.75" customHeight="1" x14ac:dyDescent="0.2">
      <c r="B173" s="27" t="s">
        <v>156</v>
      </c>
      <c r="C173" s="31" t="s">
        <v>157</v>
      </c>
      <c r="D173" s="29">
        <v>0</v>
      </c>
      <c r="E173" s="29">
        <v>0</v>
      </c>
      <c r="F173" s="29">
        <v>0</v>
      </c>
      <c r="G173" s="30">
        <v>0</v>
      </c>
      <c r="H173" s="29">
        <v>0</v>
      </c>
      <c r="I173" s="29">
        <v>0</v>
      </c>
    </row>
    <row r="174" spans="1:11" s="26" customFormat="1" ht="25.5" customHeight="1" x14ac:dyDescent="0.2">
      <c r="B174" s="27" t="s">
        <v>158</v>
      </c>
      <c r="C174" s="28" t="s">
        <v>159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f t="shared" ref="I174" si="63">F174-G174</f>
        <v>0</v>
      </c>
    </row>
    <row r="175" spans="1:11" s="26" customFormat="1" ht="6" customHeight="1" x14ac:dyDescent="0.2">
      <c r="B175" s="27"/>
      <c r="C175" s="28"/>
      <c r="D175" s="29"/>
      <c r="E175" s="29"/>
      <c r="F175" s="29"/>
      <c r="G175" s="30"/>
      <c r="H175" s="29"/>
      <c r="I175" s="29"/>
    </row>
    <row r="176" spans="1:11" s="22" customFormat="1" ht="15.95" customHeight="1" x14ac:dyDescent="0.2">
      <c r="A176" s="38" t="s">
        <v>161</v>
      </c>
      <c r="B176" s="38"/>
      <c r="C176" s="38"/>
      <c r="D176" s="39">
        <f t="shared" ref="D176:I176" si="64">SUM(D10,D93)</f>
        <v>81941316438</v>
      </c>
      <c r="E176" s="39">
        <f t="shared" si="64"/>
        <v>2058109208</v>
      </c>
      <c r="F176" s="39">
        <f t="shared" si="64"/>
        <v>83999425646</v>
      </c>
      <c r="G176" s="39">
        <f t="shared" si="64"/>
        <v>55095768486</v>
      </c>
      <c r="H176" s="39">
        <f t="shared" si="64"/>
        <v>53913448441</v>
      </c>
      <c r="I176" s="39">
        <f t="shared" si="64"/>
        <v>28903657160</v>
      </c>
      <c r="J176" s="20"/>
      <c r="K176" s="21"/>
    </row>
    <row r="177" spans="1:9" s="2" customFormat="1" ht="12.75" customHeight="1" x14ac:dyDescent="0.2">
      <c r="A177" s="40" t="s">
        <v>162</v>
      </c>
      <c r="B177" s="40"/>
      <c r="C177" s="40"/>
      <c r="D177" s="41"/>
      <c r="E177" s="41"/>
      <c r="F177" s="41"/>
      <c r="G177" s="41"/>
      <c r="H177" s="41"/>
      <c r="I177" s="41"/>
    </row>
    <row r="178" spans="1:9" s="42" customFormat="1" x14ac:dyDescent="0.2">
      <c r="D178" s="43"/>
      <c r="E178" s="43"/>
      <c r="F178" s="43"/>
      <c r="G178" s="43"/>
      <c r="H178" s="43"/>
      <c r="I178" s="43"/>
    </row>
    <row r="179" spans="1:9" s="47" customFormat="1" x14ac:dyDescent="0.2">
      <c r="A179" s="44"/>
      <c r="B179" s="44"/>
      <c r="C179" s="45"/>
      <c r="D179" s="46"/>
      <c r="E179" s="46"/>
      <c r="F179" s="46"/>
      <c r="G179" s="46"/>
      <c r="H179" s="46"/>
      <c r="I179" s="46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2022-10-28T19:41:17Z</dcterms:created>
  <dcterms:modified xsi:type="dcterms:W3CDTF">2022-10-28T19:41:17Z</dcterms:modified>
</cp:coreProperties>
</file>