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716CEDB5-0CD0-4473-954C-0DE2BF502AD0}" xr6:coauthVersionLast="40" xr6:coauthVersionMax="40" xr10:uidLastSave="{00000000-0000-0000-0000-000000000000}"/>
  <bookViews>
    <workbookView xWindow="0" yWindow="0" windowWidth="25200" windowHeight="11775" xr2:uid="{D0D863BA-E7E9-451C-A9A0-605A06655762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4" i="1"/>
  <c r="F93" i="1"/>
  <c r="F92" i="1" s="1"/>
  <c r="F97" i="1" s="1"/>
  <c r="H92" i="1"/>
  <c r="H97" i="1" s="1"/>
  <c r="G92" i="1"/>
  <c r="G97" i="1" s="1"/>
  <c r="E92" i="1"/>
  <c r="E97" i="1" s="1"/>
  <c r="D92" i="1"/>
  <c r="D97" i="1" s="1"/>
  <c r="H80" i="1"/>
  <c r="I80" i="1" s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F69" i="1" s="1"/>
  <c r="D69" i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G67" i="1" s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F47" i="1"/>
  <c r="F67" i="1" s="1"/>
  <c r="E47" i="1"/>
  <c r="E67" i="1" s="1"/>
  <c r="D47" i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G42" i="1" s="1"/>
  <c r="G72" i="1" s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H42" i="1"/>
  <c r="H67" i="1"/>
  <c r="I67" i="1" s="1"/>
  <c r="H72" i="1" l="1"/>
  <c r="I72" i="1" s="1"/>
  <c r="I44" i="1"/>
  <c r="I42" i="1"/>
</calcChain>
</file>

<file path=xl/sharedStrings.xml><?xml version="1.0" encoding="utf-8"?>
<sst xmlns="http://schemas.openxmlformats.org/spreadsheetml/2006/main" count="81" uniqueCount="77">
  <si>
    <t>GOBIERNO CONSTITUCIONAL DEL ESTADO DE CHIAPAS</t>
  </si>
  <si>
    <t>GOBIERNO ESTATAL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</si>
  <si>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</si>
  <si>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</si>
  <si>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</si>
  <si>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</si>
  <si>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</si>
  <si>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</si>
  <si>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</si>
  <si>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</si>
  <si>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</si>
  <si>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</si>
  <si>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</si>
  <si>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</si>
  <si>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</si>
  <si>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</si>
  <si>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</si>
  <si>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</si>
  <si>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</si>
  <si>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</si>
  <si>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</si>
  <si>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</si>
  <si>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</si>
  <si>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</si>
  <si>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</si>
  <si>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</si>
  <si>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</si>
  <si>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</si>
  <si>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</si>
  <si>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</si>
  <si>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</si>
  <si>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</si>
  <si>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</si>
  <si>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</si>
  <si>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</si>
  <si>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</si>
  <si>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</si>
  <si>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</si>
  <si>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</si>
  <si>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</si>
  <si>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</si>
  <si>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</si>
  <si>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</si>
  <si>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</si>
  <si>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</si>
  <si>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</si>
  <si>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</si>
  <si>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</si>
  <si>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</si>
  <si>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</si>
  <si>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</si>
  <si>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</si>
  <si>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</si>
  <si>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</si>
  <si>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</si>
  <si>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</si>
  <si>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</si>
  <si>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</si>
  <si>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</si>
  <si>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</si>
  <si>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</si>
  <si>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</si>
  <si>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</si>
  <si>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</si>
  <si>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</si>
  <si>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</si>
  <si>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</si>
  <si>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</si>
  <si>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</si>
  <si>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</si>
  <si>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</si>
  <si>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</si>
  <si>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</si>
  <si>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</si>
  <si>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Ajuste de UNACH</t>
  </si>
  <si>
    <t>TOTAL INGRESO EJECUTIVO</t>
  </si>
  <si>
    <t>TOTAL INGRESO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</si>
</sst>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77">
    <xf numFmtId="0" fontId="0" fillId="0" borderId="0" xfId="0"/>
    <xf numFmtId="0" fontId="3" fillId="2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165" fontId="7" fillId="0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Fill="1" applyBorder="1" applyAlignment="1">
      <alignment horizontal="justify" vertical="top"/>
    </xf>
    <xf numFmtId="165" fontId="4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horizontal="left" vertical="center"/>
    </xf>
    <xf numFmtId="166" fontId="7" fillId="4" borderId="0" xfId="2" applyNumberFormat="1" applyFont="1" applyFill="1" applyBorder="1" applyAlignment="1">
      <alignment horizontal="right" vertical="center"/>
    </xf>
    <xf numFmtId="165" fontId="7" fillId="4" borderId="0" xfId="2" applyNumberFormat="1" applyFont="1" applyFill="1" applyBorder="1" applyAlignment="1">
      <alignment horizontal="right" vertical="center"/>
    </xf>
    <xf numFmtId="164" fontId="7" fillId="4" borderId="0" xfId="2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horizontal="center" vertical="top"/>
    </xf>
    <xf numFmtId="167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 applyProtection="1">
      <alignment vertical="top"/>
    </xf>
    <xf numFmtId="0" fontId="8" fillId="5" borderId="0" xfId="1" applyFont="1" applyFill="1" applyBorder="1" applyAlignment="1">
      <alignment horizontal="left" vertical="top"/>
    </xf>
    <xf numFmtId="167" fontId="5" fillId="2" borderId="0" xfId="1" applyNumberFormat="1" applyFont="1" applyFill="1" applyBorder="1" applyAlignment="1">
      <alignment horizontal="center" vertical="top"/>
    </xf>
    <xf numFmtId="167" fontId="5" fillId="2" borderId="0" xfId="1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>
      <alignment horizontal="center" vertical="top"/>
    </xf>
    <xf numFmtId="165" fontId="9" fillId="0" borderId="0" xfId="1" applyNumberFormat="1" applyFont="1" applyFill="1" applyBorder="1" applyAlignment="1">
      <alignment horizontal="right" vertical="top"/>
    </xf>
    <xf numFmtId="168" fontId="9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left" vertical="top"/>
    </xf>
    <xf numFmtId="0" fontId="8" fillId="6" borderId="0" xfId="1" applyFont="1" applyFill="1" applyBorder="1" applyAlignment="1">
      <alignment horizontal="left" vertical="center"/>
    </xf>
    <xf numFmtId="166" fontId="7" fillId="6" borderId="0" xfId="2" applyNumberFormat="1" applyFont="1" applyFill="1" applyBorder="1" applyAlignment="1">
      <alignment horizontal="right" vertical="center"/>
    </xf>
    <xf numFmtId="165" fontId="7" fillId="6" borderId="0" xfId="2" applyNumberFormat="1" applyFont="1" applyFill="1" applyBorder="1" applyAlignment="1">
      <alignment horizontal="right" vertical="center"/>
    </xf>
    <xf numFmtId="164" fontId="7" fillId="6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justify" vertical="top" wrapText="1"/>
    </xf>
    <xf numFmtId="0" fontId="4" fillId="0" borderId="0" xfId="2" applyNumberFormat="1" applyFont="1" applyFill="1" applyBorder="1" applyAlignment="1">
      <alignment horizontal="right" vertical="top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7" xfId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1" fillId="0" borderId="8" xfId="2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7" fillId="4" borderId="0" xfId="1" applyNumberFormat="1" applyFont="1" applyFill="1" applyBorder="1" applyAlignment="1" applyProtection="1">
      <alignment horizontal="left"/>
    </xf>
    <xf numFmtId="165" fontId="7" fillId="4" borderId="0" xfId="2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left"/>
    </xf>
    <xf numFmtId="167" fontId="7" fillId="0" borderId="0" xfId="1" applyNumberFormat="1" applyFont="1" applyFill="1" applyBorder="1" applyAlignment="1" applyProtection="1"/>
    <xf numFmtId="0" fontId="1" fillId="0" borderId="0" xfId="0" applyFont="1"/>
    <xf numFmtId="0" fontId="7" fillId="4" borderId="0" xfId="1" applyNumberFormat="1" applyFont="1" applyFill="1" applyBorder="1" applyAlignment="1" applyProtection="1"/>
    <xf numFmtId="165" fontId="7" fillId="4" borderId="0" xfId="1" applyNumberFormat="1" applyFont="1" applyFill="1" applyBorder="1" applyAlignment="1" applyProtection="1"/>
  </cellXfs>
  <cellStyles count="3">
    <cellStyle name="Normal" xfId="0" builtinId="0"/>
    <cellStyle name="Normal 18" xfId="1" xr:uid="{0A850CB6-4253-4667-951A-27A04EBA49DC}"/>
    <cellStyle name="Normal 2 2" xfId="2" xr:uid="{3537CD48-E6C3-4954-B25B-8D8BB8F91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B8710D-8AEC-47BB-AAFD-DE266AAE00AB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6E20-9D8B-432B-9BE1-E5C2121E6065}">
  <sheetPr>
    <pageSetUpPr fitToPage="1"/>
  </sheetPr>
  <dimension ref="A1:N97"/>
  <sheetViews>
    <sheetView showGridLines="0" tabSelected="1" workbookViewId="0">
      <selection activeCell="I82" sqref="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A10" s="17"/>
      <c r="B10" s="18" t="s">
        <v>14</v>
      </c>
      <c r="C10" s="18"/>
      <c r="D10" s="19">
        <v>1638425389</v>
      </c>
      <c r="E10" s="19">
        <v>305713386</v>
      </c>
      <c r="F10" s="19">
        <f t="shared" ref="F10:F16" si="0">D10+E10</f>
        <v>1944138775</v>
      </c>
      <c r="G10" s="19">
        <v>1694147880</v>
      </c>
      <c r="H10" s="19">
        <v>1694147880</v>
      </c>
      <c r="I10" s="19">
        <f t="shared" ref="I10:I40" si="1">SUM(H10-D10)</f>
        <v>55722491</v>
      </c>
      <c r="K10" s="20"/>
    </row>
    <row r="11" spans="1:11" s="16" customFormat="1" ht="12.95" customHeight="1" x14ac:dyDescent="0.25">
      <c r="A11" s="17"/>
      <c r="B11" s="18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K11" s="20"/>
    </row>
    <row r="12" spans="1:11" s="16" customFormat="1" ht="12.95" customHeight="1" x14ac:dyDescent="0.25">
      <c r="A12" s="17"/>
      <c r="B12" s="18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6" customFormat="1" ht="12.95" customHeight="1" x14ac:dyDescent="0.25">
      <c r="A13" s="17"/>
      <c r="B13" s="18" t="s">
        <v>17</v>
      </c>
      <c r="C13" s="21"/>
      <c r="D13" s="19">
        <v>1324818912</v>
      </c>
      <c r="E13" s="19">
        <v>389022694</v>
      </c>
      <c r="F13" s="19">
        <f t="shared" si="0"/>
        <v>1713841606</v>
      </c>
      <c r="G13" s="19">
        <v>1466199904</v>
      </c>
      <c r="H13" s="19">
        <v>1466199904</v>
      </c>
      <c r="I13" s="19">
        <f t="shared" si="1"/>
        <v>141380992</v>
      </c>
      <c r="K13" s="20"/>
    </row>
    <row r="14" spans="1:11" s="16" customFormat="1" ht="12.95" customHeight="1" x14ac:dyDescent="0.25">
      <c r="A14" s="17"/>
      <c r="B14" s="18" t="s">
        <v>18</v>
      </c>
      <c r="C14" s="21"/>
      <c r="D14" s="19">
        <v>150925000</v>
      </c>
      <c r="E14" s="19">
        <v>412456549</v>
      </c>
      <c r="F14" s="19">
        <f t="shared" si="0"/>
        <v>563381549</v>
      </c>
      <c r="G14" s="19">
        <v>526046868</v>
      </c>
      <c r="H14" s="19">
        <v>526046868</v>
      </c>
      <c r="I14" s="19">
        <f t="shared" si="1"/>
        <v>375121868</v>
      </c>
      <c r="K14" s="20"/>
    </row>
    <row r="15" spans="1:11" s="16" customFormat="1" ht="12.95" customHeight="1" x14ac:dyDescent="0.25">
      <c r="A15" s="17"/>
      <c r="B15" s="18" t="s">
        <v>19</v>
      </c>
      <c r="C15" s="21"/>
      <c r="D15" s="19">
        <v>1065225669</v>
      </c>
      <c r="E15" s="19">
        <v>121947145</v>
      </c>
      <c r="F15" s="19">
        <f t="shared" si="0"/>
        <v>1187172814</v>
      </c>
      <c r="G15" s="19">
        <v>1139739469</v>
      </c>
      <c r="H15" s="19">
        <v>1139739469</v>
      </c>
      <c r="I15" s="19">
        <f t="shared" si="1"/>
        <v>74513800</v>
      </c>
      <c r="K15" s="20"/>
    </row>
    <row r="16" spans="1:11" s="16" customFormat="1" ht="12.95" customHeight="1" x14ac:dyDescent="0.25">
      <c r="A16" s="17"/>
      <c r="B16" s="18" t="s">
        <v>20</v>
      </c>
      <c r="C16" s="21"/>
      <c r="D16" s="19">
        <v>251969944</v>
      </c>
      <c r="E16" s="19">
        <v>28648569</v>
      </c>
      <c r="F16" s="19">
        <f t="shared" si="0"/>
        <v>280618513</v>
      </c>
      <c r="G16" s="19">
        <v>227200440</v>
      </c>
      <c r="H16" s="19">
        <v>227200440</v>
      </c>
      <c r="I16" s="19">
        <f t="shared" si="1"/>
        <v>-24769504</v>
      </c>
      <c r="K16" s="20"/>
    </row>
    <row r="17" spans="1:11" s="16" customFormat="1" ht="12.95" customHeight="1" x14ac:dyDescent="0.25">
      <c r="A17" s="17"/>
      <c r="B17" s="18" t="s">
        <v>21</v>
      </c>
      <c r="C17" s="21"/>
      <c r="D17" s="19">
        <f>SUM(D18:D28)</f>
        <v>37418177964</v>
      </c>
      <c r="E17" s="19">
        <f>SUM(E18:E28)</f>
        <v>2944577341</v>
      </c>
      <c r="F17" s="19">
        <f>SUM(F18:F28)</f>
        <v>40362755305</v>
      </c>
      <c r="G17" s="19">
        <f>SUM(G18:G28)</f>
        <v>32155028087</v>
      </c>
      <c r="H17" s="19">
        <f>SUM(H18:H28)</f>
        <v>32155028087</v>
      </c>
      <c r="I17" s="19">
        <f t="shared" si="1"/>
        <v>-5263149877</v>
      </c>
      <c r="K17" s="20"/>
    </row>
    <row r="18" spans="1:11" s="16" customFormat="1" ht="12.95" customHeight="1" x14ac:dyDescent="0.25">
      <c r="A18" s="17"/>
      <c r="B18" s="17"/>
      <c r="C18" s="22" t="s">
        <v>22</v>
      </c>
      <c r="D18" s="23">
        <v>31546790845</v>
      </c>
      <c r="E18" s="23">
        <v>2760482830</v>
      </c>
      <c r="F18" s="23">
        <f t="shared" ref="F18:F28" si="2">D18+E18</f>
        <v>34307273675</v>
      </c>
      <c r="G18" s="23">
        <v>27539632357</v>
      </c>
      <c r="H18" s="23">
        <v>27539632357</v>
      </c>
      <c r="I18" s="23">
        <f t="shared" si="1"/>
        <v>-4007158488</v>
      </c>
      <c r="K18" s="20"/>
    </row>
    <row r="19" spans="1:11" s="16" customFormat="1" ht="12.95" customHeight="1" x14ac:dyDescent="0.25">
      <c r="A19" s="17"/>
      <c r="B19" s="17"/>
      <c r="C19" s="22" t="s">
        <v>23</v>
      </c>
      <c r="D19" s="23">
        <v>1075498127</v>
      </c>
      <c r="E19" s="23">
        <v>55742068</v>
      </c>
      <c r="F19" s="23">
        <f t="shared" si="2"/>
        <v>1131240195</v>
      </c>
      <c r="G19" s="23">
        <v>879319580</v>
      </c>
      <c r="H19" s="23">
        <v>879319580</v>
      </c>
      <c r="I19" s="23">
        <f t="shared" si="1"/>
        <v>-196178547</v>
      </c>
      <c r="K19" s="20"/>
    </row>
    <row r="20" spans="1:11" s="16" customFormat="1" ht="12.95" customHeight="1" x14ac:dyDescent="0.25">
      <c r="A20" s="17"/>
      <c r="B20" s="17"/>
      <c r="C20" s="22" t="s">
        <v>24</v>
      </c>
      <c r="D20" s="23">
        <v>1390081802</v>
      </c>
      <c r="E20" s="23">
        <v>-9745415</v>
      </c>
      <c r="F20" s="23">
        <f t="shared" si="2"/>
        <v>1380336387</v>
      </c>
      <c r="G20" s="23">
        <v>1036121947</v>
      </c>
      <c r="H20" s="23">
        <v>1036121947</v>
      </c>
      <c r="I20" s="23">
        <f t="shared" si="1"/>
        <v>-353959855</v>
      </c>
      <c r="K20" s="20"/>
    </row>
    <row r="21" spans="1:11" s="16" customFormat="1" ht="12.95" customHeight="1" x14ac:dyDescent="0.25">
      <c r="A21" s="17"/>
      <c r="B21" s="17"/>
      <c r="C21" s="22" t="s">
        <v>25</v>
      </c>
      <c r="D21" s="23">
        <v>888950122</v>
      </c>
      <c r="E21" s="23">
        <v>-193279177</v>
      </c>
      <c r="F21" s="23">
        <f t="shared" si="2"/>
        <v>695670945</v>
      </c>
      <c r="G21" s="23">
        <v>443636858</v>
      </c>
      <c r="H21" s="23">
        <v>443636858</v>
      </c>
      <c r="I21" s="23">
        <f t="shared" si="1"/>
        <v>-445313264</v>
      </c>
      <c r="K21" s="20"/>
    </row>
    <row r="22" spans="1:11" s="16" customFormat="1" ht="12.95" customHeight="1" x14ac:dyDescent="0.25">
      <c r="A22" s="17"/>
      <c r="B22" s="17"/>
      <c r="C22" s="22" t="s">
        <v>26</v>
      </c>
      <c r="D22" s="23">
        <v>92959139</v>
      </c>
      <c r="E22" s="23">
        <v>3988543</v>
      </c>
      <c r="F22" s="23">
        <f t="shared" si="2"/>
        <v>96947682</v>
      </c>
      <c r="G22" s="23">
        <v>73768005</v>
      </c>
      <c r="H22" s="23">
        <v>73768005</v>
      </c>
      <c r="I22" s="23">
        <f t="shared" si="1"/>
        <v>-19191134</v>
      </c>
      <c r="K22" s="20"/>
    </row>
    <row r="23" spans="1:11" s="16" customFormat="1" ht="12.95" customHeight="1" x14ac:dyDescent="0.25">
      <c r="A23" s="17"/>
      <c r="B23" s="17"/>
      <c r="C23" s="22" t="s">
        <v>27</v>
      </c>
      <c r="D23" s="23">
        <v>256177686</v>
      </c>
      <c r="E23" s="23">
        <v>6907964</v>
      </c>
      <c r="F23" s="23">
        <f t="shared" si="2"/>
        <v>263085650</v>
      </c>
      <c r="G23" s="23">
        <v>211186673</v>
      </c>
      <c r="H23" s="23">
        <v>211186673</v>
      </c>
      <c r="I23" s="23">
        <f t="shared" si="1"/>
        <v>-44991013</v>
      </c>
      <c r="K23" s="20"/>
    </row>
    <row r="24" spans="1:11" s="16" customFormat="1" ht="12.95" customHeight="1" x14ac:dyDescent="0.25">
      <c r="A24" s="17"/>
      <c r="B24" s="17"/>
      <c r="C24" s="22" t="s">
        <v>28</v>
      </c>
      <c r="D24" s="23">
        <v>0</v>
      </c>
      <c r="E24" s="23">
        <v>0</v>
      </c>
      <c r="F24" s="23">
        <f t="shared" si="2"/>
        <v>0</v>
      </c>
      <c r="G24" s="23">
        <v>0</v>
      </c>
      <c r="H24" s="23">
        <v>0</v>
      </c>
      <c r="I24" s="23">
        <f t="shared" si="1"/>
        <v>0</v>
      </c>
      <c r="K24" s="20"/>
    </row>
    <row r="25" spans="1:11" s="16" customFormat="1" ht="12.95" customHeight="1" x14ac:dyDescent="0.25">
      <c r="A25" s="17"/>
      <c r="B25" s="17"/>
      <c r="C25" s="22" t="s">
        <v>29</v>
      </c>
      <c r="D25" s="23">
        <v>0</v>
      </c>
      <c r="E25" s="23">
        <v>0</v>
      </c>
      <c r="F25" s="23">
        <f t="shared" si="2"/>
        <v>0</v>
      </c>
      <c r="G25" s="23">
        <v>0</v>
      </c>
      <c r="H25" s="23">
        <v>0</v>
      </c>
      <c r="I25" s="23">
        <f t="shared" si="1"/>
        <v>0</v>
      </c>
      <c r="K25" s="20"/>
    </row>
    <row r="26" spans="1:11" s="16" customFormat="1" ht="12.95" customHeight="1" x14ac:dyDescent="0.25">
      <c r="A26" s="17"/>
      <c r="B26" s="17"/>
      <c r="C26" s="22" t="s">
        <v>30</v>
      </c>
      <c r="D26" s="23">
        <v>603877840</v>
      </c>
      <c r="E26" s="23">
        <v>-124682429</v>
      </c>
      <c r="F26" s="23">
        <f t="shared" si="2"/>
        <v>479195411</v>
      </c>
      <c r="G26" s="23">
        <v>327075559</v>
      </c>
      <c r="H26" s="23">
        <v>327075559</v>
      </c>
      <c r="I26" s="23">
        <f t="shared" si="1"/>
        <v>-276802281</v>
      </c>
      <c r="K26" s="20"/>
    </row>
    <row r="27" spans="1:11" s="16" customFormat="1" ht="12.95" customHeight="1" x14ac:dyDescent="0.25">
      <c r="A27" s="17"/>
      <c r="B27" s="17"/>
      <c r="C27" s="22" t="s">
        <v>31</v>
      </c>
      <c r="D27" s="23">
        <v>1563842403</v>
      </c>
      <c r="E27" s="23">
        <v>445162957</v>
      </c>
      <c r="F27" s="23">
        <f t="shared" si="2"/>
        <v>2009005360</v>
      </c>
      <c r="G27" s="23">
        <v>1644287108</v>
      </c>
      <c r="H27" s="23">
        <v>1644287108</v>
      </c>
      <c r="I27" s="23">
        <f t="shared" si="1"/>
        <v>80444705</v>
      </c>
      <c r="K27" s="20"/>
    </row>
    <row r="28" spans="1:11" s="16" customFormat="1" ht="12.75" customHeight="1" x14ac:dyDescent="0.25">
      <c r="A28" s="17"/>
      <c r="B28" s="17"/>
      <c r="C28" s="24" t="s">
        <v>32</v>
      </c>
      <c r="D28" s="23"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1"/>
        <v>0</v>
      </c>
      <c r="K28" s="20"/>
    </row>
    <row r="29" spans="1:11" s="16" customFormat="1" ht="12.95" customHeight="1" x14ac:dyDescent="0.25">
      <c r="A29" s="17"/>
      <c r="B29" s="18" t="s">
        <v>33</v>
      </c>
      <c r="C29" s="21"/>
      <c r="D29" s="19">
        <f>SUM(D30:D34)</f>
        <v>435248644</v>
      </c>
      <c r="E29" s="19">
        <f>SUM(E30:E34)</f>
        <v>3564716676</v>
      </c>
      <c r="F29" s="19">
        <f>SUM(F30:F34)</f>
        <v>3999965320</v>
      </c>
      <c r="G29" s="19">
        <f>SUM(G30:G34)</f>
        <v>3886665902</v>
      </c>
      <c r="H29" s="19">
        <f>SUM(H30:H34)</f>
        <v>3886665902</v>
      </c>
      <c r="I29" s="19">
        <f t="shared" si="1"/>
        <v>3451417258</v>
      </c>
      <c r="K29" s="20"/>
    </row>
    <row r="30" spans="1:11" s="16" customFormat="1" ht="12.95" customHeight="1" x14ac:dyDescent="0.25">
      <c r="A30" s="17"/>
      <c r="B30" s="17"/>
      <c r="C30" s="22" t="s">
        <v>34</v>
      </c>
      <c r="D30" s="23">
        <v>0</v>
      </c>
      <c r="E30" s="23">
        <v>0</v>
      </c>
      <c r="F30" s="23">
        <f t="shared" ref="F30:F35" si="3">D30+E30</f>
        <v>0</v>
      </c>
      <c r="G30" s="23">
        <v>0</v>
      </c>
      <c r="H30" s="23">
        <v>0</v>
      </c>
      <c r="I30" s="23">
        <f t="shared" si="1"/>
        <v>0</v>
      </c>
      <c r="K30" s="20"/>
    </row>
    <row r="31" spans="1:11" s="16" customFormat="1" ht="12.95" customHeight="1" x14ac:dyDescent="0.25">
      <c r="A31" s="17"/>
      <c r="B31" s="17"/>
      <c r="C31" s="22" t="s">
        <v>35</v>
      </c>
      <c r="D31" s="23">
        <v>46908836</v>
      </c>
      <c r="E31" s="23">
        <v>0</v>
      </c>
      <c r="F31" s="23">
        <f t="shared" si="3"/>
        <v>46908836</v>
      </c>
      <c r="G31" s="23">
        <v>35181630</v>
      </c>
      <c r="H31" s="23">
        <v>35181630</v>
      </c>
      <c r="I31" s="23">
        <f t="shared" si="1"/>
        <v>-11727206</v>
      </c>
      <c r="K31" s="20"/>
    </row>
    <row r="32" spans="1:11" s="16" customFormat="1" ht="12.95" customHeight="1" x14ac:dyDescent="0.25">
      <c r="A32" s="17"/>
      <c r="B32" s="17"/>
      <c r="C32" s="22" t="s">
        <v>36</v>
      </c>
      <c r="D32" s="23">
        <v>182399573</v>
      </c>
      <c r="E32" s="23">
        <v>47919131</v>
      </c>
      <c r="F32" s="23">
        <f t="shared" si="3"/>
        <v>230318704</v>
      </c>
      <c r="G32" s="23">
        <v>184099930</v>
      </c>
      <c r="H32" s="23">
        <v>184099930</v>
      </c>
      <c r="I32" s="23">
        <f t="shared" si="1"/>
        <v>1700357</v>
      </c>
      <c r="K32" s="20"/>
    </row>
    <row r="33" spans="1:14" s="16" customFormat="1" ht="12.95" customHeight="1" x14ac:dyDescent="0.25">
      <c r="A33" s="17"/>
      <c r="B33" s="17"/>
      <c r="C33" s="22" t="s">
        <v>37</v>
      </c>
      <c r="D33" s="23">
        <v>28654302</v>
      </c>
      <c r="E33" s="23">
        <v>-925209</v>
      </c>
      <c r="F33" s="23">
        <f t="shared" si="3"/>
        <v>27729093</v>
      </c>
      <c r="G33" s="23">
        <v>21466052</v>
      </c>
      <c r="H33" s="23">
        <v>21466052</v>
      </c>
      <c r="I33" s="23">
        <f t="shared" si="1"/>
        <v>-7188250</v>
      </c>
      <c r="K33" s="20"/>
    </row>
    <row r="34" spans="1:14" s="16" customFormat="1" ht="12.95" customHeight="1" x14ac:dyDescent="0.25">
      <c r="A34" s="17"/>
      <c r="B34" s="17"/>
      <c r="C34" s="22" t="s">
        <v>38</v>
      </c>
      <c r="D34" s="23">
        <v>177285933</v>
      </c>
      <c r="E34" s="23">
        <v>3517722754</v>
      </c>
      <c r="F34" s="23">
        <f t="shared" si="3"/>
        <v>3695008687</v>
      </c>
      <c r="G34" s="23">
        <v>3645918290</v>
      </c>
      <c r="H34" s="23">
        <v>3645918290</v>
      </c>
      <c r="I34" s="23">
        <f t="shared" si="1"/>
        <v>3468632357</v>
      </c>
      <c r="K34" s="20"/>
    </row>
    <row r="35" spans="1:14" s="16" customFormat="1" ht="12.95" customHeight="1" x14ac:dyDescent="0.25">
      <c r="A35" s="17"/>
      <c r="B35" s="18" t="s">
        <v>39</v>
      </c>
      <c r="C35" s="21"/>
      <c r="D35" s="19">
        <v>0</v>
      </c>
      <c r="E35" s="19">
        <v>0</v>
      </c>
      <c r="F35" s="25">
        <f t="shared" si="3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6" customFormat="1" ht="12.95" customHeight="1" x14ac:dyDescent="0.25">
      <c r="A36" s="17"/>
      <c r="B36" s="18" t="s">
        <v>40</v>
      </c>
      <c r="C36" s="21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0"/>
    </row>
    <row r="37" spans="1:14" s="16" customFormat="1" ht="12.95" customHeight="1" x14ac:dyDescent="0.25">
      <c r="A37" s="17"/>
      <c r="B37" s="17"/>
      <c r="C37" s="22" t="s">
        <v>41</v>
      </c>
      <c r="D37" s="26">
        <v>0</v>
      </c>
      <c r="E37" s="26">
        <v>0</v>
      </c>
      <c r="F37" s="26">
        <f>D37+E37</f>
        <v>0</v>
      </c>
      <c r="G37" s="26">
        <v>0</v>
      </c>
      <c r="H37" s="26">
        <v>0</v>
      </c>
      <c r="I37" s="23">
        <f t="shared" si="1"/>
        <v>0</v>
      </c>
      <c r="K37" s="20"/>
    </row>
    <row r="38" spans="1:14" s="16" customFormat="1" ht="12.95" customHeight="1" x14ac:dyDescent="0.25">
      <c r="A38" s="17"/>
      <c r="B38" s="18" t="s">
        <v>42</v>
      </c>
      <c r="C38" s="21"/>
      <c r="D38" s="25">
        <f>SUM(D39:D40)</f>
        <v>0</v>
      </c>
      <c r="E38" s="25">
        <f>SUM(E39:E40)</f>
        <v>0</v>
      </c>
      <c r="F38" s="25">
        <f>SUM(F39:F40)</f>
        <v>0</v>
      </c>
      <c r="G38" s="25">
        <f>SUM(G39:G40)</f>
        <v>0</v>
      </c>
      <c r="H38" s="25">
        <f>SUM(H39:H40)</f>
        <v>0</v>
      </c>
      <c r="I38" s="25">
        <f t="shared" si="1"/>
        <v>0</v>
      </c>
      <c r="K38" s="20"/>
    </row>
    <row r="39" spans="1:14" s="16" customFormat="1" ht="12.95" customHeight="1" x14ac:dyDescent="0.25">
      <c r="A39" s="17"/>
      <c r="B39" s="17"/>
      <c r="C39" s="22" t="s">
        <v>43</v>
      </c>
      <c r="D39" s="26">
        <v>0</v>
      </c>
      <c r="E39" s="26">
        <v>0</v>
      </c>
      <c r="F39" s="26">
        <f>D39+E39</f>
        <v>0</v>
      </c>
      <c r="G39" s="26">
        <v>0</v>
      </c>
      <c r="H39" s="26">
        <v>0</v>
      </c>
      <c r="I39" s="26">
        <f t="shared" si="1"/>
        <v>0</v>
      </c>
      <c r="K39" s="20"/>
    </row>
    <row r="40" spans="1:14" s="16" customFormat="1" ht="12.95" customHeight="1" x14ac:dyDescent="0.25">
      <c r="A40" s="17"/>
      <c r="B40" s="17"/>
      <c r="C40" s="22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  <c r="K40" s="20"/>
    </row>
    <row r="41" spans="1:14" s="16" customFormat="1" ht="12.95" customHeight="1" x14ac:dyDescent="0.25">
      <c r="A41" s="17"/>
      <c r="B41" s="17"/>
      <c r="C41" s="17"/>
      <c r="D41" s="27"/>
      <c r="E41" s="27"/>
      <c r="F41" s="27"/>
      <c r="G41" s="27"/>
      <c r="H41" s="27"/>
      <c r="I41" s="27"/>
      <c r="K41" s="20"/>
      <c r="M41" s="26"/>
    </row>
    <row r="42" spans="1:14" s="32" customFormat="1" ht="15" customHeight="1" x14ac:dyDescent="0.25">
      <c r="A42" s="28" t="s">
        <v>45</v>
      </c>
      <c r="B42" s="28"/>
      <c r="C42" s="28"/>
      <c r="D42" s="29">
        <f>SUM(D10+D11+D12+D13+D14+D15+D16+D17+D29+D35+D36+D38)</f>
        <v>42284791522</v>
      </c>
      <c r="E42" s="30">
        <f>SUM(E10+E11+E12+E13+E14+E15+E16+E17+E29+E35+E36+E38)</f>
        <v>7767082360</v>
      </c>
      <c r="F42" s="29">
        <f>SUM(F10+F11+F12+F13+F14+F15+F16+F17+F29+F35+F36+F38)</f>
        <v>50051873882</v>
      </c>
      <c r="G42" s="29">
        <f>SUM(G10+G11+G12+G13+G14+G15+G16+G17+G29+G35+G36+G38)</f>
        <v>41095028550</v>
      </c>
      <c r="H42" s="29">
        <f>SUM(H10+H11+H12+H13+H14+H15+H16+H17+H29+H35+H36+H38)</f>
        <v>41095028550</v>
      </c>
      <c r="I42" s="31">
        <f>SUM(H42-D42)</f>
        <v>-1189762972</v>
      </c>
      <c r="K42" s="33"/>
      <c r="M42" s="34"/>
    </row>
    <row r="43" spans="1:14" s="16" customFormat="1" ht="12.95" customHeight="1" x14ac:dyDescent="0.25">
      <c r="A43" s="17"/>
      <c r="B43" s="17"/>
      <c r="C43" s="17"/>
      <c r="D43" s="35"/>
      <c r="E43" s="35"/>
      <c r="F43" s="35"/>
      <c r="G43" s="36"/>
      <c r="H43" s="36"/>
      <c r="I43" s="25"/>
      <c r="K43" s="20"/>
      <c r="L43" s="20"/>
      <c r="M43" s="26"/>
      <c r="N43" s="37"/>
    </row>
    <row r="44" spans="1:14" s="16" customFormat="1" ht="12.95" customHeight="1" x14ac:dyDescent="0.25">
      <c r="A44" s="38" t="s">
        <v>46</v>
      </c>
      <c r="B44" s="38"/>
      <c r="C44" s="38"/>
      <c r="D44" s="39"/>
      <c r="E44" s="39"/>
      <c r="F44" s="39"/>
      <c r="G44" s="40"/>
      <c r="H44" s="40"/>
      <c r="I44" s="25">
        <f>SUM(H42-D42)</f>
        <v>-1189762972</v>
      </c>
      <c r="K44" s="20"/>
      <c r="M44" s="26"/>
      <c r="N44" s="37"/>
    </row>
    <row r="45" spans="1:14" s="16" customFormat="1" ht="12.95" customHeight="1" x14ac:dyDescent="0.25">
      <c r="A45" s="17"/>
      <c r="B45" s="17"/>
      <c r="C45" s="17"/>
      <c r="D45" s="35"/>
      <c r="E45" s="35"/>
      <c r="F45" s="35"/>
      <c r="G45" s="36"/>
      <c r="H45" s="36"/>
      <c r="I45" s="36"/>
      <c r="K45" s="20"/>
      <c r="L45" s="37"/>
      <c r="N45" s="37"/>
    </row>
    <row r="46" spans="1:14" s="16" customFormat="1" ht="12.95" customHeight="1" x14ac:dyDescent="0.25">
      <c r="A46" s="13" t="s">
        <v>47</v>
      </c>
      <c r="B46" s="13"/>
      <c r="C46" s="13"/>
      <c r="D46" s="41"/>
      <c r="E46" s="41"/>
      <c r="F46" s="41"/>
      <c r="G46" s="42"/>
      <c r="H46" s="42"/>
      <c r="I46" s="42"/>
      <c r="K46" s="20"/>
    </row>
    <row r="47" spans="1:14" s="16" customFormat="1" ht="12.95" customHeight="1" x14ac:dyDescent="0.25">
      <c r="A47" s="17"/>
      <c r="B47" s="13" t="s">
        <v>48</v>
      </c>
      <c r="C47" s="13"/>
      <c r="D47" s="19">
        <f>SUM(D48:D55)</f>
        <v>53830139977</v>
      </c>
      <c r="E47" s="19">
        <f>SUM(E48:E55)</f>
        <v>-1227313376</v>
      </c>
      <c r="F47" s="19">
        <f>SUM(F48:F55)</f>
        <v>52602826601</v>
      </c>
      <c r="G47" s="19">
        <f>SUM(G48:G55)</f>
        <v>39704729824</v>
      </c>
      <c r="H47" s="19">
        <f>SUM(H48:H55)</f>
        <v>39704729824</v>
      </c>
      <c r="I47" s="19">
        <f t="shared" ref="I47:I65" si="4">SUM(H47-D47)</f>
        <v>-14125410153</v>
      </c>
      <c r="K47" s="20"/>
      <c r="N47" s="43"/>
    </row>
    <row r="48" spans="1:14" s="16" customFormat="1" ht="12.95" customHeight="1" x14ac:dyDescent="0.25">
      <c r="A48" s="17"/>
      <c r="B48" s="17"/>
      <c r="C48" s="24" t="s">
        <v>49</v>
      </c>
      <c r="D48" s="23">
        <v>21330421863</v>
      </c>
      <c r="E48" s="23">
        <v>-830275086</v>
      </c>
      <c r="F48" s="23">
        <f t="shared" ref="F48:F55" si="5">D48+E48</f>
        <v>20500146777</v>
      </c>
      <c r="G48" s="23">
        <v>13887131809</v>
      </c>
      <c r="H48" s="23">
        <v>13887131809</v>
      </c>
      <c r="I48" s="23">
        <f t="shared" si="4"/>
        <v>-7443290054</v>
      </c>
      <c r="K48" s="20"/>
    </row>
    <row r="49" spans="1:11" s="16" customFormat="1" ht="12.95" customHeight="1" x14ac:dyDescent="0.25">
      <c r="A49" s="17"/>
      <c r="B49" s="17"/>
      <c r="C49" s="22" t="s">
        <v>50</v>
      </c>
      <c r="D49" s="23">
        <v>5409124618</v>
      </c>
      <c r="E49" s="23">
        <v>59847830</v>
      </c>
      <c r="F49" s="23">
        <f t="shared" si="5"/>
        <v>5468972448</v>
      </c>
      <c r="G49" s="23">
        <v>3749946906</v>
      </c>
      <c r="H49" s="23">
        <v>3749946906</v>
      </c>
      <c r="I49" s="23">
        <f t="shared" si="4"/>
        <v>-1659177712</v>
      </c>
      <c r="K49" s="20"/>
    </row>
    <row r="50" spans="1:11" s="16" customFormat="1" ht="12.95" customHeight="1" x14ac:dyDescent="0.25">
      <c r="A50" s="17"/>
      <c r="B50" s="17"/>
      <c r="C50" s="22" t="s">
        <v>51</v>
      </c>
      <c r="D50" s="23">
        <v>15606458741</v>
      </c>
      <c r="E50" s="23">
        <v>-640088208</v>
      </c>
      <c r="F50" s="23">
        <f t="shared" si="5"/>
        <v>14966370533</v>
      </c>
      <c r="G50" s="23">
        <v>13405724649</v>
      </c>
      <c r="H50" s="23">
        <v>13405724649</v>
      </c>
      <c r="I50" s="23">
        <f t="shared" si="4"/>
        <v>-2200734092</v>
      </c>
      <c r="K50" s="20"/>
    </row>
    <row r="51" spans="1:11" s="16" customFormat="1" ht="26.25" customHeight="1" x14ac:dyDescent="0.25">
      <c r="A51" s="17"/>
      <c r="B51" s="17"/>
      <c r="C51" s="24" t="s">
        <v>52</v>
      </c>
      <c r="D51" s="23">
        <v>4153366322</v>
      </c>
      <c r="E51" s="23">
        <v>30159340</v>
      </c>
      <c r="F51" s="23">
        <f t="shared" si="5"/>
        <v>4183525662</v>
      </c>
      <c r="G51" s="23">
        <v>3122853361</v>
      </c>
      <c r="H51" s="23">
        <v>3122853361</v>
      </c>
      <c r="I51" s="23">
        <f t="shared" si="4"/>
        <v>-1030512961</v>
      </c>
      <c r="K51" s="20"/>
    </row>
    <row r="52" spans="1:11" s="16" customFormat="1" ht="12.95" customHeight="1" x14ac:dyDescent="0.25">
      <c r="A52" s="17"/>
      <c r="B52" s="17"/>
      <c r="C52" s="22" t="s">
        <v>53</v>
      </c>
      <c r="D52" s="23">
        <v>2251230890</v>
      </c>
      <c r="E52" s="23">
        <v>99722452</v>
      </c>
      <c r="F52" s="23">
        <f t="shared" si="5"/>
        <v>2350953342</v>
      </c>
      <c r="G52" s="23">
        <v>1788666061</v>
      </c>
      <c r="H52" s="23">
        <v>1788666061</v>
      </c>
      <c r="I52" s="23">
        <f t="shared" si="4"/>
        <v>-462564829</v>
      </c>
      <c r="K52" s="20"/>
    </row>
    <row r="53" spans="1:11" s="16" customFormat="1" ht="12.95" customHeight="1" x14ac:dyDescent="0.25">
      <c r="A53" s="17"/>
      <c r="B53" s="17"/>
      <c r="C53" s="22" t="s">
        <v>54</v>
      </c>
      <c r="D53" s="23">
        <v>412462375</v>
      </c>
      <c r="E53" s="23">
        <v>5143095</v>
      </c>
      <c r="F53" s="23">
        <f t="shared" si="5"/>
        <v>417605470</v>
      </c>
      <c r="G53" s="23">
        <v>305956240</v>
      </c>
      <c r="H53" s="23">
        <v>305956240</v>
      </c>
      <c r="I53" s="23">
        <f t="shared" si="4"/>
        <v>-106506135</v>
      </c>
      <c r="K53" s="20"/>
    </row>
    <row r="54" spans="1:11" s="16" customFormat="1" ht="26.25" customHeight="1" x14ac:dyDescent="0.25">
      <c r="A54" s="44"/>
      <c r="B54" s="44"/>
      <c r="C54" s="24" t="s">
        <v>55</v>
      </c>
      <c r="D54" s="23">
        <v>227927062</v>
      </c>
      <c r="E54" s="23">
        <v>0</v>
      </c>
      <c r="F54" s="23">
        <f t="shared" si="5"/>
        <v>227927062</v>
      </c>
      <c r="G54" s="23">
        <v>205134354</v>
      </c>
      <c r="H54" s="23">
        <v>205134354</v>
      </c>
      <c r="I54" s="23">
        <f t="shared" si="4"/>
        <v>-22792708</v>
      </c>
      <c r="K54" s="20"/>
    </row>
    <row r="55" spans="1:11" s="16" customFormat="1" ht="12.95" customHeight="1" x14ac:dyDescent="0.25">
      <c r="A55" s="17"/>
      <c r="B55" s="17"/>
      <c r="C55" s="22" t="s">
        <v>56</v>
      </c>
      <c r="D55" s="23">
        <v>4439148106</v>
      </c>
      <c r="E55" s="23">
        <v>48177201</v>
      </c>
      <c r="F55" s="23">
        <f t="shared" si="5"/>
        <v>4487325307</v>
      </c>
      <c r="G55" s="23">
        <v>3239316444</v>
      </c>
      <c r="H55" s="23">
        <v>3239316444</v>
      </c>
      <c r="I55" s="23">
        <f t="shared" si="4"/>
        <v>-1199831662</v>
      </c>
      <c r="K55" s="20"/>
    </row>
    <row r="56" spans="1:11" s="16" customFormat="1" ht="12.95" customHeight="1" x14ac:dyDescent="0.25">
      <c r="A56" s="17"/>
      <c r="B56" s="13" t="s">
        <v>57</v>
      </c>
      <c r="C56" s="13"/>
      <c r="D56" s="19">
        <f>SUM(D57:D60)</f>
        <v>7429755</v>
      </c>
      <c r="E56" s="19">
        <f>SUM(E57:E60)</f>
        <v>483551201</v>
      </c>
      <c r="F56" s="19">
        <f>SUM(F57:F60)</f>
        <v>490980956</v>
      </c>
      <c r="G56" s="19">
        <f>SUM(G57:G60)</f>
        <v>486229533</v>
      </c>
      <c r="H56" s="19">
        <f>SUM(H57:H60)</f>
        <v>486229533</v>
      </c>
      <c r="I56" s="19">
        <f t="shared" si="4"/>
        <v>478799778</v>
      </c>
      <c r="K56" s="20"/>
    </row>
    <row r="57" spans="1:11" s="16" customFormat="1" ht="12.95" customHeight="1" x14ac:dyDescent="0.25">
      <c r="A57" s="44"/>
      <c r="B57" s="44"/>
      <c r="C57" s="22" t="s">
        <v>58</v>
      </c>
      <c r="D57" s="23">
        <v>0</v>
      </c>
      <c r="E57" s="23">
        <v>0</v>
      </c>
      <c r="F57" s="23">
        <f>D57+E57</f>
        <v>0</v>
      </c>
      <c r="G57" s="23">
        <v>0</v>
      </c>
      <c r="H57" s="23">
        <v>0</v>
      </c>
      <c r="I57" s="23">
        <f t="shared" si="4"/>
        <v>0</v>
      </c>
      <c r="K57" s="20"/>
    </row>
    <row r="58" spans="1:11" s="16" customFormat="1" ht="12.95" customHeight="1" x14ac:dyDescent="0.25">
      <c r="A58" s="17"/>
      <c r="B58" s="17"/>
      <c r="C58" s="22" t="s">
        <v>59</v>
      </c>
      <c r="D58" s="23">
        <v>0</v>
      </c>
      <c r="E58" s="23">
        <v>0</v>
      </c>
      <c r="F58" s="23">
        <f>D58+E58</f>
        <v>0</v>
      </c>
      <c r="G58" s="23">
        <v>0</v>
      </c>
      <c r="H58" s="23">
        <v>0</v>
      </c>
      <c r="I58" s="23">
        <f t="shared" si="4"/>
        <v>0</v>
      </c>
      <c r="K58" s="20"/>
    </row>
    <row r="59" spans="1:11" s="16" customFormat="1" ht="12.95" customHeight="1" x14ac:dyDescent="0.25">
      <c r="A59" s="44"/>
      <c r="B59" s="44"/>
      <c r="C59" s="22" t="s">
        <v>60</v>
      </c>
      <c r="D59" s="23">
        <v>0</v>
      </c>
      <c r="E59" s="23">
        <v>81746265</v>
      </c>
      <c r="F59" s="23">
        <f>D59+E59</f>
        <v>81746265</v>
      </c>
      <c r="G59" s="23">
        <v>81746265</v>
      </c>
      <c r="H59" s="23">
        <v>81746265</v>
      </c>
      <c r="I59" s="23">
        <f t="shared" si="4"/>
        <v>81746265</v>
      </c>
      <c r="K59" s="20"/>
    </row>
    <row r="60" spans="1:11" s="16" customFormat="1" ht="12.95" customHeight="1" x14ac:dyDescent="0.25">
      <c r="A60" s="17"/>
      <c r="B60" s="17"/>
      <c r="C60" s="22" t="s">
        <v>41</v>
      </c>
      <c r="D60" s="23">
        <v>7429755</v>
      </c>
      <c r="E60" s="23">
        <v>401804936</v>
      </c>
      <c r="F60" s="23">
        <f>D60+E60</f>
        <v>409234691</v>
      </c>
      <c r="G60" s="45">
        <v>404483268</v>
      </c>
      <c r="H60" s="45">
        <v>404483268</v>
      </c>
      <c r="I60" s="45">
        <f t="shared" si="4"/>
        <v>397053513</v>
      </c>
      <c r="K60" s="20"/>
    </row>
    <row r="61" spans="1:11" s="16" customFormat="1" ht="12.95" customHeight="1" x14ac:dyDescent="0.25">
      <c r="A61" s="17"/>
      <c r="B61" s="13" t="s">
        <v>61</v>
      </c>
      <c r="C61" s="13"/>
      <c r="D61" s="19">
        <f>SUM(D62:D63)</f>
        <v>144796191</v>
      </c>
      <c r="E61" s="19">
        <f>SUM(E62:E63)</f>
        <v>3710243</v>
      </c>
      <c r="F61" s="19">
        <f>SUM(F62:F63)</f>
        <v>148506434</v>
      </c>
      <c r="G61" s="46">
        <f>SUM(G62:G63)</f>
        <v>116329502</v>
      </c>
      <c r="H61" s="46">
        <f>SUM(H62:H63)</f>
        <v>116329502</v>
      </c>
      <c r="I61" s="19">
        <f t="shared" si="4"/>
        <v>-28466689</v>
      </c>
      <c r="K61" s="20"/>
    </row>
    <row r="62" spans="1:11" s="16" customFormat="1" ht="26.25" customHeight="1" x14ac:dyDescent="0.25">
      <c r="A62" s="17"/>
      <c r="B62" s="17"/>
      <c r="C62" s="22" t="s">
        <v>62</v>
      </c>
      <c r="D62" s="23">
        <v>144796191</v>
      </c>
      <c r="E62" s="23">
        <v>3710243</v>
      </c>
      <c r="F62" s="23">
        <f>D62+E62</f>
        <v>148506434</v>
      </c>
      <c r="G62" s="45">
        <v>116329502</v>
      </c>
      <c r="H62" s="45">
        <v>116329502</v>
      </c>
      <c r="I62" s="23">
        <f t="shared" si="4"/>
        <v>-28466689</v>
      </c>
      <c r="K62" s="20"/>
    </row>
    <row r="63" spans="1:11" s="16" customFormat="1" ht="12.95" customHeight="1" x14ac:dyDescent="0.25">
      <c r="A63" s="17"/>
      <c r="B63" s="17"/>
      <c r="C63" s="22" t="s">
        <v>63</v>
      </c>
      <c r="D63" s="45">
        <v>0</v>
      </c>
      <c r="E63" s="45">
        <v>0</v>
      </c>
      <c r="F63" s="23">
        <f>D63+E63</f>
        <v>0</v>
      </c>
      <c r="G63" s="45">
        <v>0</v>
      </c>
      <c r="H63" s="45">
        <v>0</v>
      </c>
      <c r="I63" s="45">
        <f t="shared" si="4"/>
        <v>0</v>
      </c>
      <c r="K63" s="20"/>
    </row>
    <row r="64" spans="1:11" s="16" customFormat="1" ht="27" customHeight="1" x14ac:dyDescent="0.25">
      <c r="A64" s="44"/>
      <c r="B64" s="47" t="s">
        <v>64</v>
      </c>
      <c r="C64" s="47"/>
      <c r="D64" s="19">
        <v>8425565919</v>
      </c>
      <c r="E64" s="19">
        <v>227825731</v>
      </c>
      <c r="F64" s="19">
        <f>D64+E64</f>
        <v>8653391650</v>
      </c>
      <c r="G64" s="19">
        <v>6473360715</v>
      </c>
      <c r="H64" s="19">
        <v>6473360715</v>
      </c>
      <c r="I64" s="19">
        <f t="shared" si="4"/>
        <v>-1952205204</v>
      </c>
      <c r="K64" s="20"/>
    </row>
    <row r="65" spans="1:13" s="16" customFormat="1" ht="12.95" customHeight="1" x14ac:dyDescent="0.25">
      <c r="A65" s="17"/>
      <c r="B65" s="13" t="s">
        <v>65</v>
      </c>
      <c r="C65" s="13"/>
      <c r="D65" s="19">
        <v>0</v>
      </c>
      <c r="E65" s="19">
        <v>0</v>
      </c>
      <c r="F65" s="19">
        <f>D65+E65</f>
        <v>0</v>
      </c>
      <c r="G65" s="19">
        <v>0</v>
      </c>
      <c r="H65" s="19">
        <v>0</v>
      </c>
      <c r="I65" s="19">
        <f t="shared" si="4"/>
        <v>0</v>
      </c>
      <c r="K65" s="20"/>
    </row>
    <row r="66" spans="1:13" s="16" customFormat="1" ht="12.95" customHeight="1" x14ac:dyDescent="0.25">
      <c r="A66" s="17"/>
      <c r="B66" s="17"/>
      <c r="C66" s="17"/>
      <c r="D66" s="27"/>
      <c r="E66" s="27"/>
      <c r="F66" s="27"/>
      <c r="G66" s="27"/>
      <c r="H66" s="27"/>
      <c r="I66" s="27"/>
      <c r="K66" s="20"/>
    </row>
    <row r="67" spans="1:13" s="32" customFormat="1" ht="15" customHeight="1" x14ac:dyDescent="0.25">
      <c r="A67" s="28" t="s">
        <v>66</v>
      </c>
      <c r="B67" s="28"/>
      <c r="C67" s="28"/>
      <c r="D67" s="29">
        <f>SUM(D47+D56+D61+D64+D65)</f>
        <v>62407931842</v>
      </c>
      <c r="E67" s="30">
        <f>SUM(E47+E56+E61+E64+E65)</f>
        <v>-512226201</v>
      </c>
      <c r="F67" s="29">
        <f>SUM(F47+F56+F61+F64+F65)</f>
        <v>61895705641</v>
      </c>
      <c r="G67" s="29">
        <f>SUM(G47+G56+G61+G64+G65)</f>
        <v>46780649574</v>
      </c>
      <c r="H67" s="29">
        <f>SUM(H47+H56+H61+H64+H65)</f>
        <v>46780649574</v>
      </c>
      <c r="I67" s="31">
        <f>SUM(H67-D67)</f>
        <v>-15627282268</v>
      </c>
      <c r="K67" s="33"/>
      <c r="M67" s="34"/>
    </row>
    <row r="68" spans="1:13" s="16" customFormat="1" ht="12.95" customHeight="1" x14ac:dyDescent="0.25">
      <c r="A68" s="17"/>
      <c r="B68" s="17"/>
      <c r="C68" s="17"/>
      <c r="D68" s="23"/>
      <c r="E68" s="23"/>
      <c r="F68" s="23"/>
      <c r="G68" s="23"/>
      <c r="H68" s="23"/>
      <c r="I68" s="23"/>
      <c r="K68" s="20"/>
    </row>
    <row r="69" spans="1:13" s="16" customFormat="1" ht="12.95" customHeight="1" x14ac:dyDescent="0.25">
      <c r="A69" s="13" t="s">
        <v>67</v>
      </c>
      <c r="B69" s="13"/>
      <c r="C69" s="13"/>
      <c r="D69" s="19">
        <f>SUM(D70)</f>
        <v>0</v>
      </c>
      <c r="E69" s="19">
        <f>SUM(E70)</f>
        <v>0</v>
      </c>
      <c r="F69" s="19">
        <f>D69+E69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20"/>
    </row>
    <row r="70" spans="1:13" s="16" customFormat="1" ht="12.95" customHeight="1" x14ac:dyDescent="0.25">
      <c r="A70" s="17"/>
      <c r="B70" s="48" t="s">
        <v>68</v>
      </c>
      <c r="C70" s="48"/>
      <c r="D70" s="23">
        <v>0</v>
      </c>
      <c r="E70" s="23">
        <v>0</v>
      </c>
      <c r="F70" s="23">
        <f>D70+E70</f>
        <v>0</v>
      </c>
      <c r="G70" s="23">
        <v>0</v>
      </c>
      <c r="H70" s="23">
        <v>0</v>
      </c>
      <c r="I70" s="23">
        <f>SUM(H70-D70)</f>
        <v>0</v>
      </c>
      <c r="K70" s="20"/>
    </row>
    <row r="71" spans="1:13" s="16" customFormat="1" ht="12.95" customHeight="1" x14ac:dyDescent="0.25">
      <c r="A71" s="17"/>
      <c r="B71" s="17"/>
      <c r="C71" s="17"/>
      <c r="D71" s="23"/>
      <c r="E71" s="23"/>
      <c r="F71" s="23"/>
      <c r="G71" s="23"/>
      <c r="H71" s="23"/>
      <c r="I71" s="23"/>
      <c r="K71" s="20"/>
    </row>
    <row r="72" spans="1:13" s="32" customFormat="1" ht="15" customHeight="1" x14ac:dyDescent="0.25">
      <c r="A72" s="49" t="s">
        <v>69</v>
      </c>
      <c r="B72" s="49"/>
      <c r="C72" s="49"/>
      <c r="D72" s="50">
        <f>SUM(D42+D67+D69)</f>
        <v>104692723364</v>
      </c>
      <c r="E72" s="51">
        <f>SUM(E42+E67+E69)</f>
        <v>7254856159</v>
      </c>
      <c r="F72" s="50">
        <f>SUM(F42+F67+F69)</f>
        <v>111947579523</v>
      </c>
      <c r="G72" s="50">
        <f>SUM(G42+G67+G69)</f>
        <v>87875678124</v>
      </c>
      <c r="H72" s="50">
        <f>SUM(H42+H67+H69)</f>
        <v>87875678124</v>
      </c>
      <c r="I72" s="52">
        <f>SUM(H72-D72)</f>
        <v>-16817045240</v>
      </c>
      <c r="K72" s="33"/>
      <c r="M72" s="34"/>
    </row>
    <row r="73" spans="1:13" s="16" customFormat="1" ht="12.95" customHeight="1" x14ac:dyDescent="0.25">
      <c r="A73" s="17"/>
      <c r="B73" s="17"/>
      <c r="C73" s="17"/>
      <c r="D73" s="23"/>
      <c r="E73" s="23"/>
      <c r="F73" s="23"/>
      <c r="G73" s="23"/>
      <c r="H73" s="23"/>
      <c r="I73" s="23"/>
      <c r="K73" s="20"/>
    </row>
    <row r="74" spans="1:13" s="16" customFormat="1" ht="12.95" customHeight="1" x14ac:dyDescent="0.25">
      <c r="A74" s="17"/>
      <c r="B74" s="13" t="s">
        <v>70</v>
      </c>
      <c r="C74" s="13"/>
      <c r="D74" s="27"/>
      <c r="E74" s="27"/>
      <c r="F74" s="27"/>
      <c r="G74" s="27"/>
      <c r="H74" s="27"/>
      <c r="I74" s="27"/>
      <c r="K74" s="20"/>
    </row>
    <row r="75" spans="1:13" s="16" customFormat="1" ht="12.95" customHeight="1" x14ac:dyDescent="0.25">
      <c r="A75" s="17"/>
      <c r="B75" s="53" t="s">
        <v>71</v>
      </c>
      <c r="C75" s="53"/>
      <c r="D75" s="54">
        <v>0</v>
      </c>
      <c r="E75" s="23">
        <v>0</v>
      </c>
      <c r="F75" s="23">
        <f>D75+E75</f>
        <v>0</v>
      </c>
      <c r="G75" s="23">
        <v>0</v>
      </c>
      <c r="H75" s="23">
        <v>0</v>
      </c>
      <c r="I75" s="23">
        <f>SUM(H75-D75)</f>
        <v>0</v>
      </c>
      <c r="K75" s="20"/>
    </row>
    <row r="76" spans="1:13" s="16" customFormat="1" ht="12.95" customHeight="1" x14ac:dyDescent="0.25">
      <c r="A76" s="17"/>
      <c r="B76" s="53"/>
      <c r="C76" s="53"/>
      <c r="D76" s="54"/>
      <c r="E76" s="23"/>
      <c r="F76" s="23"/>
      <c r="G76" s="23"/>
      <c r="H76" s="23"/>
      <c r="I76" s="23"/>
      <c r="K76" s="20"/>
    </row>
    <row r="77" spans="1:13" s="16" customFormat="1" ht="12.95" customHeight="1" x14ac:dyDescent="0.25">
      <c r="A77" s="17"/>
      <c r="B77" s="53" t="s">
        <v>72</v>
      </c>
      <c r="C77" s="53"/>
      <c r="D77" s="54">
        <v>0</v>
      </c>
      <c r="E77" s="23">
        <v>0</v>
      </c>
      <c r="F77" s="23">
        <f>D77+E77</f>
        <v>0</v>
      </c>
      <c r="G77" s="23">
        <v>0</v>
      </c>
      <c r="H77" s="23">
        <v>0</v>
      </c>
      <c r="I77" s="23">
        <f>SUM(H77-D77)</f>
        <v>0</v>
      </c>
      <c r="K77" s="20"/>
    </row>
    <row r="78" spans="1:13" s="16" customFormat="1" ht="12.95" customHeight="1" x14ac:dyDescent="0.25">
      <c r="A78" s="17"/>
      <c r="B78" s="53"/>
      <c r="C78" s="53"/>
      <c r="D78" s="54"/>
      <c r="E78" s="23"/>
      <c r="F78" s="23"/>
      <c r="G78" s="23"/>
      <c r="H78" s="23"/>
      <c r="I78" s="23"/>
      <c r="K78" s="20"/>
    </row>
    <row r="79" spans="1:13" s="16" customFormat="1" ht="12.95" customHeight="1" x14ac:dyDescent="0.25">
      <c r="A79" s="17"/>
      <c r="B79" s="24"/>
      <c r="C79" s="24"/>
      <c r="D79" s="27"/>
      <c r="E79" s="23"/>
      <c r="F79" s="23"/>
      <c r="G79" s="23"/>
      <c r="H79" s="23"/>
      <c r="I79" s="23"/>
      <c r="K79" s="20"/>
    </row>
    <row r="80" spans="1:13" s="16" customFormat="1" ht="12.95" customHeight="1" x14ac:dyDescent="0.25">
      <c r="A80" s="17"/>
      <c r="B80" s="13" t="s">
        <v>67</v>
      </c>
      <c r="C80" s="13"/>
      <c r="D80" s="55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  <c r="K80" s="20"/>
    </row>
    <row r="81" spans="1:11" s="60" customFormat="1" ht="5.0999999999999996" customHeight="1" x14ac:dyDescent="0.2">
      <c r="A81" s="56"/>
      <c r="B81" s="56"/>
      <c r="C81" s="56"/>
      <c r="D81" s="56"/>
      <c r="E81" s="57"/>
      <c r="F81" s="58"/>
      <c r="G81" s="59"/>
      <c r="H81" s="59"/>
      <c r="I81" s="59"/>
      <c r="K81" s="20"/>
    </row>
    <row r="82" spans="1:11" s="60" customFormat="1" ht="15" customHeight="1" x14ac:dyDescent="0.2">
      <c r="A82" s="61" t="s">
        <v>73</v>
      </c>
      <c r="B82" s="61"/>
      <c r="C82" s="61"/>
      <c r="D82" s="62"/>
      <c r="E82" s="63"/>
      <c r="F82" s="64"/>
      <c r="G82" s="65"/>
      <c r="H82" s="65"/>
      <c r="I82" s="65"/>
      <c r="K82" s="20"/>
    </row>
    <row r="83" spans="1:11" s="2" customFormat="1" ht="12.75" x14ac:dyDescent="0.2">
      <c r="H83" s="66"/>
      <c r="I83" s="66"/>
      <c r="K83" s="20"/>
    </row>
    <row r="84" spans="1:11" x14ac:dyDescent="0.25">
      <c r="D84" s="19"/>
      <c r="E84" s="19"/>
      <c r="F84" s="19"/>
      <c r="G84" s="19"/>
      <c r="H84" s="19"/>
      <c r="I84" s="66"/>
    </row>
    <row r="85" spans="1:11" x14ac:dyDescent="0.25">
      <c r="H85" s="66"/>
      <c r="I85" s="66"/>
    </row>
    <row r="86" spans="1:11" x14ac:dyDescent="0.25">
      <c r="H86" s="66"/>
      <c r="I86" s="66"/>
    </row>
    <row r="87" spans="1:11" x14ac:dyDescent="0.25">
      <c r="H87" s="66"/>
      <c r="I87" s="66"/>
    </row>
    <row r="88" spans="1:11" x14ac:dyDescent="0.25">
      <c r="H88" s="66"/>
      <c r="I88" s="66"/>
    </row>
    <row r="89" spans="1:11" x14ac:dyDescent="0.25">
      <c r="A89" s="67"/>
      <c r="B89" s="67"/>
      <c r="C89" s="67"/>
      <c r="D89" s="67"/>
      <c r="E89" s="68"/>
      <c r="F89" s="67"/>
      <c r="G89" s="67"/>
      <c r="H89" s="67"/>
      <c r="I89" s="67"/>
    </row>
    <row r="90" spans="1:11" x14ac:dyDescent="0.25">
      <c r="A90" s="68"/>
      <c r="B90" s="68"/>
      <c r="C90" s="68"/>
      <c r="D90" s="68"/>
      <c r="E90" s="68"/>
      <c r="F90" s="68"/>
      <c r="G90" s="68"/>
      <c r="H90" s="68"/>
      <c r="I90" s="68"/>
    </row>
    <row r="91" spans="1:11" x14ac:dyDescent="0.25">
      <c r="A91" s="68"/>
      <c r="B91" s="68"/>
      <c r="C91" s="68"/>
      <c r="D91" s="68"/>
      <c r="E91" s="68"/>
      <c r="F91" s="68"/>
      <c r="G91" s="68"/>
      <c r="H91" s="68"/>
      <c r="I91" s="68"/>
    </row>
    <row r="92" spans="1:11" x14ac:dyDescent="0.25">
      <c r="A92" s="68"/>
      <c r="B92" s="68"/>
      <c r="C92" s="69" t="s">
        <v>74</v>
      </c>
      <c r="D92" s="70">
        <f>SUM(D93:D94)</f>
        <v>116695468</v>
      </c>
      <c r="E92" s="70">
        <f t="shared" ref="E92:H92" si="6">SUM(E93:E94)</f>
        <v>31285879</v>
      </c>
      <c r="F92" s="70">
        <f t="shared" si="6"/>
        <v>147981347</v>
      </c>
      <c r="G92" s="70">
        <f t="shared" si="6"/>
        <v>147981347</v>
      </c>
      <c r="H92" s="70">
        <f t="shared" si="6"/>
        <v>147981347</v>
      </c>
      <c r="I92" s="68"/>
    </row>
    <row r="93" spans="1:11" x14ac:dyDescent="0.25">
      <c r="A93" s="68"/>
      <c r="B93" s="68"/>
      <c r="C93" s="2" t="s">
        <v>18</v>
      </c>
      <c r="D93" s="23">
        <v>0</v>
      </c>
      <c r="E93" s="23">
        <v>9002407</v>
      </c>
      <c r="F93" s="23">
        <f>D93+E93</f>
        <v>9002407</v>
      </c>
      <c r="G93" s="23">
        <v>9002407</v>
      </c>
      <c r="H93" s="23">
        <v>9002407</v>
      </c>
      <c r="I93" s="68"/>
    </row>
    <row r="94" spans="1:11" x14ac:dyDescent="0.25">
      <c r="C94" s="2" t="s">
        <v>20</v>
      </c>
      <c r="D94" s="23">
        <v>116695468</v>
      </c>
      <c r="E94" s="23">
        <v>22283472</v>
      </c>
      <c r="F94" s="23">
        <f>D94+E94</f>
        <v>138978940</v>
      </c>
      <c r="G94" s="23">
        <v>138978940</v>
      </c>
      <c r="H94" s="23">
        <v>138978940</v>
      </c>
      <c r="I94" s="23"/>
    </row>
    <row r="95" spans="1:11" x14ac:dyDescent="0.25">
      <c r="A95" s="71"/>
      <c r="B95" s="71"/>
      <c r="C95" s="71"/>
      <c r="D95" s="71"/>
      <c r="E95" s="71"/>
      <c r="F95" s="71"/>
      <c r="G95" s="71"/>
      <c r="H95" s="71"/>
      <c r="I95" s="71"/>
    </row>
    <row r="96" spans="1:11" s="74" customFormat="1" x14ac:dyDescent="0.25">
      <c r="A96" s="12"/>
      <c r="B96" s="12"/>
      <c r="C96" s="72" t="s">
        <v>75</v>
      </c>
      <c r="D96" s="19">
        <v>104576027896</v>
      </c>
      <c r="E96" s="19">
        <v>7223570280</v>
      </c>
      <c r="F96" s="19">
        <f>D96+E96</f>
        <v>111799598176</v>
      </c>
      <c r="G96" s="19">
        <v>87727696777</v>
      </c>
      <c r="H96" s="19">
        <v>87727696777</v>
      </c>
      <c r="I96" s="73"/>
      <c r="J96" s="12"/>
    </row>
    <row r="97" spans="3:8" x14ac:dyDescent="0.25">
      <c r="C97" s="75" t="s">
        <v>76</v>
      </c>
      <c r="D97" s="76">
        <f>D92+D96</f>
        <v>104692723364</v>
      </c>
      <c r="E97" s="76">
        <f>E92+E96</f>
        <v>7254856159</v>
      </c>
      <c r="F97" s="76">
        <f>F92+F96</f>
        <v>111947579523</v>
      </c>
      <c r="G97" s="76">
        <f>G92+G96</f>
        <v>87875678124</v>
      </c>
      <c r="H97" s="76">
        <f>H92+H96</f>
        <v>87875678124</v>
      </c>
    </row>
  </sheetData>
  <mergeCells count="40">
    <mergeCell ref="A89:D89"/>
    <mergeCell ref="F89:I89"/>
    <mergeCell ref="A95:I95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2022-10-28T19:30:10Z</dcterms:created>
  <dcterms:modified xsi:type="dcterms:W3CDTF">2022-10-28T19:30:10Z</dcterms:modified>
</cp:coreProperties>
</file>