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A98DFABF-2730-47E1-8888-0BD501736A41}" xr6:coauthVersionLast="47" xr6:coauthVersionMax="47" xr10:uidLastSave="{00000000-0000-0000-0000-000000000000}"/>
  <bookViews>
    <workbookView xWindow="-120" yWindow="-120" windowWidth="20730" windowHeight="11160" xr2:uid="{28430D85-0935-4AC3-831D-FE9B6424DE78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H90" i="1"/>
  <c r="E90" i="1"/>
  <c r="E89" i="1"/>
  <c r="H89" i="1" s="1"/>
  <c r="E88" i="1"/>
  <c r="H88" i="1" s="1"/>
  <c r="H87" i="1"/>
  <c r="E87" i="1"/>
  <c r="E86" i="1"/>
  <c r="H86" i="1" s="1"/>
  <c r="G85" i="1"/>
  <c r="F85" i="1"/>
  <c r="E85" i="1"/>
  <c r="H85" i="1" s="1"/>
  <c r="D85" i="1"/>
  <c r="C85" i="1"/>
  <c r="E83" i="1"/>
  <c r="H83" i="1" s="1"/>
  <c r="H82" i="1"/>
  <c r="E82" i="1"/>
  <c r="H81" i="1"/>
  <c r="E81" i="1"/>
  <c r="G80" i="1"/>
  <c r="F80" i="1"/>
  <c r="E80" i="1"/>
  <c r="H80" i="1" s="1"/>
  <c r="D80" i="1"/>
  <c r="C80" i="1"/>
  <c r="E78" i="1"/>
  <c r="H78" i="1" s="1"/>
  <c r="H77" i="1"/>
  <c r="E77" i="1"/>
  <c r="H76" i="1"/>
  <c r="E76" i="1"/>
  <c r="E75" i="1"/>
  <c r="E74" i="1"/>
  <c r="E73" i="1"/>
  <c r="E72" i="1"/>
  <c r="E71" i="1" s="1"/>
  <c r="H71" i="1" s="1"/>
  <c r="G71" i="1"/>
  <c r="F71" i="1"/>
  <c r="D71" i="1"/>
  <c r="C71" i="1"/>
  <c r="H69" i="1"/>
  <c r="E69" i="1"/>
  <c r="E68" i="1"/>
  <c r="H68" i="1" s="1"/>
  <c r="H67" i="1"/>
  <c r="E67" i="1"/>
  <c r="G66" i="1"/>
  <c r="F66" i="1"/>
  <c r="E66" i="1"/>
  <c r="H66" i="1" s="1"/>
  <c r="D66" i="1"/>
  <c r="C66" i="1"/>
  <c r="H64" i="1"/>
  <c r="E64" i="1"/>
  <c r="E63" i="1"/>
  <c r="H63" i="1" s="1"/>
  <c r="H62" i="1"/>
  <c r="E62" i="1"/>
  <c r="H61" i="1"/>
  <c r="E61" i="1"/>
  <c r="E60" i="1"/>
  <c r="H60" i="1" s="1"/>
  <c r="H59" i="1"/>
  <c r="E59" i="1"/>
  <c r="H58" i="1"/>
  <c r="E58" i="1"/>
  <c r="E57" i="1"/>
  <c r="H57" i="1" s="1"/>
  <c r="H56" i="1"/>
  <c r="E56" i="1"/>
  <c r="G55" i="1"/>
  <c r="F55" i="1"/>
  <c r="E55" i="1"/>
  <c r="H55" i="1" s="1"/>
  <c r="D55" i="1"/>
  <c r="C55" i="1"/>
  <c r="E53" i="1"/>
  <c r="E52" i="1"/>
  <c r="E51" i="1"/>
  <c r="E50" i="1"/>
  <c r="H50" i="1" s="1"/>
  <c r="H49" i="1"/>
  <c r="E49" i="1"/>
  <c r="E48" i="1"/>
  <c r="H48" i="1" s="1"/>
  <c r="E47" i="1"/>
  <c r="E44" i="1" s="1"/>
  <c r="H44" i="1" s="1"/>
  <c r="H46" i="1"/>
  <c r="E46" i="1"/>
  <c r="E45" i="1"/>
  <c r="H45" i="1" s="1"/>
  <c r="G44" i="1"/>
  <c r="F44" i="1"/>
  <c r="D44" i="1"/>
  <c r="C44" i="1"/>
  <c r="E42" i="1"/>
  <c r="H42" i="1" s="1"/>
  <c r="H41" i="1"/>
  <c r="E41" i="1"/>
  <c r="E40" i="1"/>
  <c r="H40" i="1" s="1"/>
  <c r="E39" i="1"/>
  <c r="H39" i="1" s="1"/>
  <c r="H38" i="1"/>
  <c r="E38" i="1"/>
  <c r="E37" i="1"/>
  <c r="H37" i="1" s="1"/>
  <c r="E36" i="1"/>
  <c r="E33" i="1" s="1"/>
  <c r="H33" i="1" s="1"/>
  <c r="H35" i="1"/>
  <c r="E35" i="1"/>
  <c r="E34" i="1"/>
  <c r="H34" i="1" s="1"/>
  <c r="G33" i="1"/>
  <c r="F33" i="1"/>
  <c r="D33" i="1"/>
  <c r="C33" i="1"/>
  <c r="E31" i="1"/>
  <c r="H31" i="1" s="1"/>
  <c r="H30" i="1"/>
  <c r="E30" i="1"/>
  <c r="E29" i="1"/>
  <c r="H29" i="1" s="1"/>
  <c r="E28" i="1"/>
  <c r="H28" i="1" s="1"/>
  <c r="H27" i="1"/>
  <c r="E27" i="1"/>
  <c r="E26" i="1"/>
  <c r="H26" i="1" s="1"/>
  <c r="E25" i="1"/>
  <c r="E22" i="1" s="1"/>
  <c r="H22" i="1" s="1"/>
  <c r="H24" i="1"/>
  <c r="E24" i="1"/>
  <c r="E23" i="1"/>
  <c r="H23" i="1" s="1"/>
  <c r="G22" i="1"/>
  <c r="G11" i="1" s="1"/>
  <c r="F22" i="1"/>
  <c r="D22" i="1"/>
  <c r="C22" i="1"/>
  <c r="E20" i="1"/>
  <c r="H20" i="1" s="1"/>
  <c r="H19" i="1"/>
  <c r="E19" i="1"/>
  <c r="E18" i="1"/>
  <c r="H18" i="1" s="1"/>
  <c r="E17" i="1"/>
  <c r="H17" i="1" s="1"/>
  <c r="H16" i="1"/>
  <c r="E16" i="1"/>
  <c r="E15" i="1"/>
  <c r="H15" i="1" s="1"/>
  <c r="E14" i="1"/>
  <c r="E13" i="1" s="1"/>
  <c r="G13" i="1"/>
  <c r="F13" i="1"/>
  <c r="D13" i="1"/>
  <c r="C13" i="1"/>
  <c r="F11" i="1"/>
  <c r="D11" i="1"/>
  <c r="C11" i="1"/>
  <c r="E11" i="1" l="1"/>
  <c r="H11" i="1" s="1"/>
  <c r="H13" i="1"/>
  <c r="H14" i="1"/>
  <c r="H25" i="1"/>
  <c r="H36" i="1"/>
  <c r="H47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<sst xmlns="http://schemas.openxmlformats.org/spreadsheetml/2006/main" count="90" uniqueCount="90">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</sst>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Alignment="1">
      <alignment horizontal="center" vertical="top"/>
    </xf>
    <xf numFmtId="164" fontId="9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4" borderId="0" xfId="1" applyFont="1" applyFill="1" applyAlignment="1">
      <alignment horizontal="left" vertical="top"/>
    </xf>
    <xf numFmtId="164" fontId="10" fillId="4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9" fillId="0" borderId="0" xfId="1" applyFont="1" applyAlignment="1">
      <alignment vertical="top"/>
    </xf>
    <xf numFmtId="0" fontId="10" fillId="4" borderId="0" xfId="1" applyFont="1" applyFill="1" applyAlignment="1">
      <alignment horizontal="left" vertical="top" wrapText="1"/>
    </xf>
    <xf numFmtId="0" fontId="2" fillId="0" borderId="0" xfId="1"/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A498C0FE-F7B9-4CB5-9C32-CA061B39AAD6}"/>
    <cellStyle name="Normal 3_1. Ingreso Público" xfId="1" xr:uid="{A3FC6302-204B-4865-80F6-73727986B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99A39-FA67-43B4-8225-4D6ACEF67E65}">
  <dimension ref="A1:T98"/>
  <sheetViews>
    <sheetView showGridLines="0" tabSelected="1" workbookViewId="0">
      <selection activeCell="A13" sqref="A13:B13"/>
    </sheetView>
  </sheetViews>
  <sheetFormatPr baseColWidth="10" defaultRowHeight="15" x14ac:dyDescent="0.25"/>
  <cols>
    <col min="1" max="1" width="2.7109375" style="33" customWidth="1"/>
    <col min="2" max="2" width="47.85546875" style="33" customWidth="1"/>
    <col min="3" max="8" width="15.7109375" style="33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81941316438</v>
      </c>
      <c r="D11" s="21">
        <f>SUM(D13,D22,D33,D44,D55,D66,D71,D80,D85)</f>
        <v>2058109208</v>
      </c>
      <c r="E11" s="21">
        <f>SUM(E13,E22,E33,E44,E55,E66,E71,E80,E85)</f>
        <v>83999425646</v>
      </c>
      <c r="F11" s="21">
        <f>SUM(F13,F22,F33,F44,F55,F66,F71,F80,F85)</f>
        <v>55095768486</v>
      </c>
      <c r="G11" s="21">
        <f>SUM(G13,G22,G33,G44,G55,G66,G71,G80,G85)</f>
        <v>53913448441</v>
      </c>
      <c r="H11" s="21">
        <f>E11-F11</f>
        <v>28903657160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39853135929</v>
      </c>
      <c r="D13" s="24">
        <f t="shared" ref="D13:G13" si="0">SUM(D14:D20)</f>
        <v>-1611733556</v>
      </c>
      <c r="E13" s="24">
        <f t="shared" si="0"/>
        <v>38241402373</v>
      </c>
      <c r="F13" s="24">
        <f t="shared" si="0"/>
        <v>23785464247</v>
      </c>
      <c r="G13" s="24">
        <f t="shared" si="0"/>
        <v>22936331175</v>
      </c>
      <c r="H13" s="24">
        <f>E13-F13</f>
        <v>14455938126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B14" s="27" t="s">
        <v>18</v>
      </c>
      <c r="C14" s="28">
        <v>16739075487</v>
      </c>
      <c r="D14" s="28">
        <v>-256691287</v>
      </c>
      <c r="E14" s="28">
        <f>C14+D14</f>
        <v>16482384200</v>
      </c>
      <c r="F14" s="28">
        <v>10820325456</v>
      </c>
      <c r="G14" s="28">
        <v>10454330011</v>
      </c>
      <c r="H14" s="28">
        <f>E14-F14</f>
        <v>5662058744</v>
      </c>
    </row>
    <row r="15" spans="1:20" s="22" customFormat="1" ht="12.75" customHeight="1" x14ac:dyDescent="0.25">
      <c r="A15" s="26"/>
      <c r="B15" s="27" t="s">
        <v>19</v>
      </c>
      <c r="C15" s="28">
        <v>1508162369</v>
      </c>
      <c r="D15" s="28">
        <v>-920705959</v>
      </c>
      <c r="E15" s="28">
        <f t="shared" ref="E15:E81" si="1">C15+D15</f>
        <v>587456410</v>
      </c>
      <c r="F15" s="28">
        <v>423290673</v>
      </c>
      <c r="G15" s="28">
        <v>397319532</v>
      </c>
      <c r="H15" s="28">
        <f t="shared" ref="H15:H20" si="2">E15-F15</f>
        <v>164165737</v>
      </c>
    </row>
    <row r="16" spans="1:20" s="22" customFormat="1" ht="12.75" customHeight="1" x14ac:dyDescent="0.25">
      <c r="A16" s="26"/>
      <c r="B16" s="27" t="s">
        <v>20</v>
      </c>
      <c r="C16" s="28">
        <v>7710702286</v>
      </c>
      <c r="D16" s="28">
        <v>-464818589</v>
      </c>
      <c r="E16" s="28">
        <f t="shared" si="1"/>
        <v>7245883697</v>
      </c>
      <c r="F16" s="28">
        <v>3712211253</v>
      </c>
      <c r="G16" s="28">
        <v>3634597902</v>
      </c>
      <c r="H16" s="28">
        <f t="shared" si="2"/>
        <v>3533672444</v>
      </c>
    </row>
    <row r="17" spans="1:20" s="22" customFormat="1" ht="12.75" customHeight="1" x14ac:dyDescent="0.25">
      <c r="A17" s="26"/>
      <c r="B17" s="27" t="s">
        <v>21</v>
      </c>
      <c r="C17" s="28">
        <v>4236311455</v>
      </c>
      <c r="D17" s="28">
        <v>161361785</v>
      </c>
      <c r="E17" s="28">
        <f t="shared" si="1"/>
        <v>4397673240</v>
      </c>
      <c r="F17" s="28">
        <v>2878335961</v>
      </c>
      <c r="G17" s="28">
        <v>2613248935</v>
      </c>
      <c r="H17" s="28">
        <f t="shared" si="2"/>
        <v>1519337279</v>
      </c>
    </row>
    <row r="18" spans="1:20" s="22" customFormat="1" ht="12.75" customHeight="1" x14ac:dyDescent="0.25">
      <c r="A18" s="26"/>
      <c r="B18" s="27" t="s">
        <v>22</v>
      </c>
      <c r="C18" s="28">
        <v>4266908672</v>
      </c>
      <c r="D18" s="28">
        <v>94971742</v>
      </c>
      <c r="E18" s="28">
        <f t="shared" si="1"/>
        <v>4361880414</v>
      </c>
      <c r="F18" s="28">
        <v>2926145568</v>
      </c>
      <c r="G18" s="28">
        <v>2853530782</v>
      </c>
      <c r="H18" s="28">
        <f t="shared" si="2"/>
        <v>1435734846</v>
      </c>
    </row>
    <row r="19" spans="1:20" s="22" customFormat="1" ht="12.75" customHeight="1" x14ac:dyDescent="0.25">
      <c r="A19" s="26"/>
      <c r="B19" s="27" t="s">
        <v>23</v>
      </c>
      <c r="C19" s="28">
        <v>1769211019</v>
      </c>
      <c r="D19" s="28">
        <v>-256124915</v>
      </c>
      <c r="E19" s="28">
        <f t="shared" si="1"/>
        <v>1513086104</v>
      </c>
      <c r="F19" s="28">
        <v>0</v>
      </c>
      <c r="G19" s="28">
        <v>0</v>
      </c>
      <c r="H19" s="28">
        <f t="shared" si="2"/>
        <v>1513086104</v>
      </c>
    </row>
    <row r="20" spans="1:20" s="22" customFormat="1" ht="12.75" customHeight="1" x14ac:dyDescent="0.25">
      <c r="A20" s="26"/>
      <c r="B20" s="27" t="s">
        <v>24</v>
      </c>
      <c r="C20" s="28">
        <v>3622764641</v>
      </c>
      <c r="D20" s="28">
        <v>30273667</v>
      </c>
      <c r="E20" s="28">
        <f t="shared" si="1"/>
        <v>3653038308</v>
      </c>
      <c r="F20" s="28">
        <v>3025155336</v>
      </c>
      <c r="G20" s="28">
        <v>2983304013</v>
      </c>
      <c r="H20" s="28">
        <f t="shared" si="2"/>
        <v>627882972</v>
      </c>
    </row>
    <row r="21" spans="1:20" s="19" customFormat="1" ht="3.75" customHeight="1" x14ac:dyDescent="0.25">
      <c r="A21" s="17"/>
      <c r="B21" s="17"/>
      <c r="C21" s="18"/>
      <c r="D21" s="18"/>
      <c r="E21" s="28"/>
      <c r="F21" s="18"/>
      <c r="G21" s="18"/>
      <c r="H21" s="18"/>
    </row>
    <row r="22" spans="1:20" s="25" customFormat="1" ht="14.25" customHeight="1" x14ac:dyDescent="0.25">
      <c r="A22" s="23" t="s">
        <v>25</v>
      </c>
      <c r="B22" s="23"/>
      <c r="C22" s="24">
        <f>SUM(C23:C31)</f>
        <v>826093015</v>
      </c>
      <c r="D22" s="24">
        <f t="shared" ref="D22:E22" si="3">SUM(D23:D31)</f>
        <v>450786902</v>
      </c>
      <c r="E22" s="24">
        <f t="shared" si="3"/>
        <v>1276879917</v>
      </c>
      <c r="F22" s="24">
        <f>SUM(F23:F31)</f>
        <v>688171019</v>
      </c>
      <c r="G22" s="24">
        <f>SUM(G23:G31)</f>
        <v>668089531</v>
      </c>
      <c r="H22" s="24">
        <f>E22-F22</f>
        <v>588708898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29"/>
      <c r="B23" s="30" t="s">
        <v>26</v>
      </c>
      <c r="C23" s="28">
        <v>257656417</v>
      </c>
      <c r="D23" s="28">
        <v>41009944</v>
      </c>
      <c r="E23" s="28">
        <f>C23+D23</f>
        <v>298666361</v>
      </c>
      <c r="F23" s="28">
        <v>104988112</v>
      </c>
      <c r="G23" s="28">
        <v>95615191</v>
      </c>
      <c r="H23" s="28">
        <f>E23-F23</f>
        <v>193678249</v>
      </c>
      <c r="N23" s="31"/>
      <c r="O23" s="31"/>
      <c r="P23" s="31"/>
      <c r="Q23" s="31"/>
      <c r="R23" s="31"/>
      <c r="S23" s="31"/>
    </row>
    <row r="24" spans="1:20" s="22" customFormat="1" ht="12.75" customHeight="1" x14ac:dyDescent="0.25">
      <c r="A24" s="26"/>
      <c r="B24" s="27" t="s">
        <v>27</v>
      </c>
      <c r="C24" s="28">
        <v>258574532</v>
      </c>
      <c r="D24" s="28">
        <v>267519199</v>
      </c>
      <c r="E24" s="28">
        <f t="shared" si="1"/>
        <v>526093731</v>
      </c>
      <c r="F24" s="28">
        <v>347924145</v>
      </c>
      <c r="G24" s="28">
        <v>344964066</v>
      </c>
      <c r="H24" s="28">
        <f t="shared" ref="H24:H31" si="4">E24-F24</f>
        <v>178169586</v>
      </c>
      <c r="S24" s="31"/>
    </row>
    <row r="25" spans="1:20" s="22" customFormat="1" ht="24" customHeight="1" x14ac:dyDescent="0.25">
      <c r="A25" s="26"/>
      <c r="B25" s="30" t="s">
        <v>28</v>
      </c>
      <c r="C25" s="28">
        <v>4942852</v>
      </c>
      <c r="D25" s="28">
        <v>571442</v>
      </c>
      <c r="E25" s="28">
        <f t="shared" si="1"/>
        <v>5514294</v>
      </c>
      <c r="F25" s="28">
        <v>4734707</v>
      </c>
      <c r="G25" s="28">
        <v>4568553</v>
      </c>
      <c r="H25" s="28">
        <f t="shared" si="4"/>
        <v>779587</v>
      </c>
    </row>
    <row r="26" spans="1:20" s="22" customFormat="1" ht="12.75" customHeight="1" x14ac:dyDescent="0.25">
      <c r="A26" s="26"/>
      <c r="B26" s="27" t="s">
        <v>29</v>
      </c>
      <c r="C26" s="28">
        <v>27420837</v>
      </c>
      <c r="D26" s="28">
        <v>55304738</v>
      </c>
      <c r="E26" s="28">
        <f t="shared" si="1"/>
        <v>82725575</v>
      </c>
      <c r="F26" s="28">
        <v>18820311</v>
      </c>
      <c r="G26" s="28">
        <v>17651211</v>
      </c>
      <c r="H26" s="28">
        <f t="shared" si="4"/>
        <v>63905264</v>
      </c>
    </row>
    <row r="27" spans="1:20" s="22" customFormat="1" ht="12.75" customHeight="1" x14ac:dyDescent="0.25">
      <c r="A27" s="26"/>
      <c r="B27" s="27" t="s">
        <v>30</v>
      </c>
      <c r="C27" s="28">
        <v>16390920</v>
      </c>
      <c r="D27" s="28">
        <v>27042</v>
      </c>
      <c r="E27" s="28">
        <f t="shared" si="1"/>
        <v>16417962</v>
      </c>
      <c r="F27" s="28">
        <v>9215248</v>
      </c>
      <c r="G27" s="28">
        <v>8773356</v>
      </c>
      <c r="H27" s="28">
        <f t="shared" si="4"/>
        <v>7202714</v>
      </c>
    </row>
    <row r="28" spans="1:20" s="22" customFormat="1" ht="12.75" customHeight="1" x14ac:dyDescent="0.25">
      <c r="A28" s="26"/>
      <c r="B28" s="27" t="s">
        <v>31</v>
      </c>
      <c r="C28" s="28">
        <v>179986637</v>
      </c>
      <c r="D28" s="28">
        <v>48513158</v>
      </c>
      <c r="E28" s="28">
        <f t="shared" si="1"/>
        <v>228499795</v>
      </c>
      <c r="F28" s="28">
        <v>150032738</v>
      </c>
      <c r="G28" s="28">
        <v>146025268</v>
      </c>
      <c r="H28" s="28">
        <f t="shared" si="4"/>
        <v>78467057</v>
      </c>
    </row>
    <row r="29" spans="1:20" s="22" customFormat="1" ht="24" customHeight="1" x14ac:dyDescent="0.25">
      <c r="A29" s="26"/>
      <c r="B29" s="30" t="s">
        <v>32</v>
      </c>
      <c r="C29" s="28">
        <v>29131521</v>
      </c>
      <c r="D29" s="28">
        <v>20064160</v>
      </c>
      <c r="E29" s="28">
        <f t="shared" si="1"/>
        <v>49195681</v>
      </c>
      <c r="F29" s="28">
        <v>24112403</v>
      </c>
      <c r="G29" s="28">
        <v>24012847</v>
      </c>
      <c r="H29" s="28">
        <f t="shared" si="4"/>
        <v>25083278</v>
      </c>
    </row>
    <row r="30" spans="1:20" s="22" customFormat="1" ht="12.75" customHeight="1" x14ac:dyDescent="0.25">
      <c r="A30" s="26"/>
      <c r="B30" s="27" t="s">
        <v>33</v>
      </c>
      <c r="C30" s="28">
        <v>6336107</v>
      </c>
      <c r="D30" s="28">
        <v>-2719966</v>
      </c>
      <c r="E30" s="28">
        <f t="shared" si="1"/>
        <v>3616141</v>
      </c>
      <c r="F30" s="28">
        <v>2529636</v>
      </c>
      <c r="G30" s="28">
        <v>2529636</v>
      </c>
      <c r="H30" s="28">
        <f t="shared" si="4"/>
        <v>1086505</v>
      </c>
    </row>
    <row r="31" spans="1:20" s="22" customFormat="1" ht="12.75" customHeight="1" x14ac:dyDescent="0.25">
      <c r="A31" s="26"/>
      <c r="B31" s="27" t="s">
        <v>34</v>
      </c>
      <c r="C31" s="28">
        <v>45653192</v>
      </c>
      <c r="D31" s="28">
        <v>20497185</v>
      </c>
      <c r="E31" s="28">
        <f t="shared" si="1"/>
        <v>66150377</v>
      </c>
      <c r="F31" s="28">
        <v>25813719</v>
      </c>
      <c r="G31" s="28">
        <v>23949403</v>
      </c>
      <c r="H31" s="28">
        <f t="shared" si="4"/>
        <v>40336658</v>
      </c>
    </row>
    <row r="32" spans="1:20" s="19" customFormat="1" ht="3.75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20" s="25" customFormat="1" ht="14.25" customHeight="1" x14ac:dyDescent="0.25">
      <c r="A33" s="23" t="s">
        <v>35</v>
      </c>
      <c r="B33" s="23"/>
      <c r="C33" s="24">
        <f>SUM(C34:C42)</f>
        <v>2314062972</v>
      </c>
      <c r="D33" s="24">
        <f t="shared" ref="D33:G33" si="5">SUM(D34:D42)</f>
        <v>1122097102</v>
      </c>
      <c r="E33" s="24">
        <f t="shared" si="5"/>
        <v>3436160074</v>
      </c>
      <c r="F33" s="24">
        <f t="shared" si="5"/>
        <v>2197105203</v>
      </c>
      <c r="G33" s="24">
        <f t="shared" si="5"/>
        <v>2024093084</v>
      </c>
      <c r="H33" s="24">
        <f>E33-F33</f>
        <v>1239054871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6"/>
      <c r="B34" s="27" t="s">
        <v>36</v>
      </c>
      <c r="C34" s="28">
        <v>437817407</v>
      </c>
      <c r="D34" s="28">
        <v>-42365421</v>
      </c>
      <c r="E34" s="28">
        <f t="shared" si="1"/>
        <v>395451986</v>
      </c>
      <c r="F34" s="28">
        <v>215475793</v>
      </c>
      <c r="G34" s="28">
        <v>204212980</v>
      </c>
      <c r="H34" s="28">
        <f>E34-F34</f>
        <v>179976193</v>
      </c>
    </row>
    <row r="35" spans="1:20" s="22" customFormat="1" ht="12.75" customHeight="1" x14ac:dyDescent="0.25">
      <c r="A35" s="26"/>
      <c r="B35" s="27" t="s">
        <v>37</v>
      </c>
      <c r="C35" s="28">
        <v>234149326</v>
      </c>
      <c r="D35" s="28">
        <v>5811970</v>
      </c>
      <c r="E35" s="28">
        <f t="shared" si="1"/>
        <v>239961296</v>
      </c>
      <c r="F35" s="28">
        <v>150397431</v>
      </c>
      <c r="G35" s="28">
        <v>143522882</v>
      </c>
      <c r="H35" s="28">
        <f t="shared" ref="H35:H42" si="6">E35-F35</f>
        <v>89563865</v>
      </c>
    </row>
    <row r="36" spans="1:20" s="22" customFormat="1" ht="24" customHeight="1" x14ac:dyDescent="0.25">
      <c r="A36" s="26"/>
      <c r="B36" s="30" t="s">
        <v>38</v>
      </c>
      <c r="C36" s="28">
        <v>381662025</v>
      </c>
      <c r="D36" s="28">
        <v>81194385</v>
      </c>
      <c r="E36" s="28">
        <f t="shared" si="1"/>
        <v>462856410</v>
      </c>
      <c r="F36" s="28">
        <v>324108144</v>
      </c>
      <c r="G36" s="28">
        <v>236640363</v>
      </c>
      <c r="H36" s="28">
        <f t="shared" si="6"/>
        <v>138748266</v>
      </c>
    </row>
    <row r="37" spans="1:20" s="22" customFormat="1" ht="12.75" customHeight="1" x14ac:dyDescent="0.25">
      <c r="A37" s="26"/>
      <c r="B37" s="27" t="s">
        <v>39</v>
      </c>
      <c r="C37" s="28">
        <v>59833756</v>
      </c>
      <c r="D37" s="28">
        <v>26073379</v>
      </c>
      <c r="E37" s="28">
        <f t="shared" si="1"/>
        <v>85907135</v>
      </c>
      <c r="F37" s="28">
        <v>59838518</v>
      </c>
      <c r="G37" s="28">
        <v>50738338</v>
      </c>
      <c r="H37" s="28">
        <f t="shared" si="6"/>
        <v>26068617</v>
      </c>
    </row>
    <row r="38" spans="1:20" s="22" customFormat="1" ht="24" customHeight="1" x14ac:dyDescent="0.25">
      <c r="A38" s="26"/>
      <c r="B38" s="30" t="s">
        <v>40</v>
      </c>
      <c r="C38" s="28">
        <v>184827804</v>
      </c>
      <c r="D38" s="28">
        <v>69402662</v>
      </c>
      <c r="E38" s="28">
        <f t="shared" si="1"/>
        <v>254230466</v>
      </c>
      <c r="F38" s="28">
        <v>77994263</v>
      </c>
      <c r="G38" s="28">
        <v>71130088</v>
      </c>
      <c r="H38" s="28">
        <f t="shared" si="6"/>
        <v>176236203</v>
      </c>
    </row>
    <row r="39" spans="1:20" s="22" customFormat="1" ht="12.75" customHeight="1" x14ac:dyDescent="0.25">
      <c r="A39" s="26"/>
      <c r="B39" s="27" t="s">
        <v>41</v>
      </c>
      <c r="C39" s="28">
        <v>29941875</v>
      </c>
      <c r="D39" s="28">
        <v>22910227</v>
      </c>
      <c r="E39" s="28">
        <f t="shared" si="1"/>
        <v>52852102</v>
      </c>
      <c r="F39" s="28">
        <v>36617910</v>
      </c>
      <c r="G39" s="28">
        <v>31612619</v>
      </c>
      <c r="H39" s="28">
        <f t="shared" si="6"/>
        <v>16234192</v>
      </c>
    </row>
    <row r="40" spans="1:20" s="22" customFormat="1" ht="12.75" customHeight="1" x14ac:dyDescent="0.25">
      <c r="A40" s="26"/>
      <c r="B40" s="27" t="s">
        <v>42</v>
      </c>
      <c r="C40" s="28">
        <v>120549839</v>
      </c>
      <c r="D40" s="28">
        <v>7905937</v>
      </c>
      <c r="E40" s="28">
        <f t="shared" si="1"/>
        <v>128455776</v>
      </c>
      <c r="F40" s="28">
        <v>60052397</v>
      </c>
      <c r="G40" s="28">
        <v>58021203</v>
      </c>
      <c r="H40" s="28">
        <f t="shared" si="6"/>
        <v>68403379</v>
      </c>
    </row>
    <row r="41" spans="1:20" s="22" customFormat="1" ht="12.75" customHeight="1" x14ac:dyDescent="0.25">
      <c r="A41" s="26"/>
      <c r="B41" s="27" t="s">
        <v>43</v>
      </c>
      <c r="C41" s="28">
        <v>96140423</v>
      </c>
      <c r="D41" s="28">
        <v>333732156</v>
      </c>
      <c r="E41" s="28">
        <f t="shared" si="1"/>
        <v>429872579</v>
      </c>
      <c r="F41" s="28">
        <v>247559465</v>
      </c>
      <c r="G41" s="28">
        <v>225662435</v>
      </c>
      <c r="H41" s="28">
        <f t="shared" si="6"/>
        <v>182313114</v>
      </c>
    </row>
    <row r="42" spans="1:20" s="22" customFormat="1" ht="12.75" customHeight="1" x14ac:dyDescent="0.25">
      <c r="A42" s="26"/>
      <c r="B42" s="27" t="s">
        <v>44</v>
      </c>
      <c r="C42" s="28">
        <v>769140517</v>
      </c>
      <c r="D42" s="28">
        <v>617431807</v>
      </c>
      <c r="E42" s="28">
        <f t="shared" si="1"/>
        <v>1386572324</v>
      </c>
      <c r="F42" s="28">
        <v>1025061282</v>
      </c>
      <c r="G42" s="28">
        <v>1002552176</v>
      </c>
      <c r="H42" s="28">
        <f t="shared" si="6"/>
        <v>361511042</v>
      </c>
    </row>
    <row r="43" spans="1:20" s="19" customFormat="1" ht="3.75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20" s="25" customFormat="1" ht="24.95" customHeight="1" x14ac:dyDescent="0.25">
      <c r="A44" s="32" t="s">
        <v>45</v>
      </c>
      <c r="B44" s="32"/>
      <c r="C44" s="24">
        <f>SUM(C45:C53)</f>
        <v>5438669403</v>
      </c>
      <c r="D44" s="24">
        <f t="shared" ref="D44:G44" si="7">SUM(D45:D53)</f>
        <v>-79035999</v>
      </c>
      <c r="E44" s="24">
        <f t="shared" si="7"/>
        <v>5359633404</v>
      </c>
      <c r="F44" s="24">
        <f t="shared" si="7"/>
        <v>3214418032</v>
      </c>
      <c r="G44" s="24">
        <f t="shared" si="7"/>
        <v>3189975071</v>
      </c>
      <c r="H44" s="24">
        <f>E44-F44</f>
        <v>2145215372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7"/>
      <c r="B45" s="27" t="s">
        <v>46</v>
      </c>
      <c r="C45" s="28">
        <v>1875516828</v>
      </c>
      <c r="D45" s="28">
        <v>-57964319</v>
      </c>
      <c r="E45" s="28">
        <f t="shared" si="1"/>
        <v>1817552509</v>
      </c>
      <c r="F45" s="28">
        <v>1025272776</v>
      </c>
      <c r="G45" s="28">
        <v>1025272776</v>
      </c>
      <c r="H45" s="28">
        <f>E45-F45</f>
        <v>792279733</v>
      </c>
    </row>
    <row r="46" spans="1:20" s="22" customFormat="1" ht="12.75" customHeight="1" x14ac:dyDescent="0.25">
      <c r="A46" s="26"/>
      <c r="B46" s="27" t="s">
        <v>47</v>
      </c>
      <c r="C46" s="28">
        <v>39323535</v>
      </c>
      <c r="D46" s="28">
        <v>76507238</v>
      </c>
      <c r="E46" s="28">
        <f t="shared" si="1"/>
        <v>115830773</v>
      </c>
      <c r="F46" s="28">
        <v>100410396</v>
      </c>
      <c r="G46" s="28">
        <v>88885810</v>
      </c>
      <c r="H46" s="28">
        <f t="shared" ref="H46:H50" si="8">E46-F46</f>
        <v>15420377</v>
      </c>
    </row>
    <row r="47" spans="1:20" s="22" customFormat="1" ht="12.75" customHeight="1" x14ac:dyDescent="0.25">
      <c r="A47" s="26"/>
      <c r="B47" s="27" t="s">
        <v>48</v>
      </c>
      <c r="C47" s="28">
        <v>480661374</v>
      </c>
      <c r="D47" s="28">
        <v>71915978</v>
      </c>
      <c r="E47" s="28">
        <f t="shared" si="1"/>
        <v>552577352</v>
      </c>
      <c r="F47" s="28">
        <v>265490584</v>
      </c>
      <c r="G47" s="28">
        <v>265386074</v>
      </c>
      <c r="H47" s="28">
        <f t="shared" si="8"/>
        <v>287086768</v>
      </c>
    </row>
    <row r="48" spans="1:20" s="22" customFormat="1" ht="12.75" customHeight="1" x14ac:dyDescent="0.25">
      <c r="A48" s="26"/>
      <c r="B48" s="27" t="s">
        <v>49</v>
      </c>
      <c r="C48" s="28">
        <v>1409592303</v>
      </c>
      <c r="D48" s="28">
        <v>10882280</v>
      </c>
      <c r="E48" s="28">
        <f t="shared" si="1"/>
        <v>1420474583</v>
      </c>
      <c r="F48" s="28">
        <v>554767938</v>
      </c>
      <c r="G48" s="28">
        <v>542304073</v>
      </c>
      <c r="H48" s="28">
        <f t="shared" si="8"/>
        <v>865706645</v>
      </c>
    </row>
    <row r="49" spans="1:20" s="22" customFormat="1" ht="12.75" customHeight="1" x14ac:dyDescent="0.25">
      <c r="A49" s="26"/>
      <c r="B49" s="27" t="s">
        <v>50</v>
      </c>
      <c r="C49" s="28">
        <v>1619498914</v>
      </c>
      <c r="D49" s="28">
        <v>-209608724</v>
      </c>
      <c r="E49" s="28">
        <f t="shared" si="1"/>
        <v>1409890190</v>
      </c>
      <c r="F49" s="28">
        <v>1226308806</v>
      </c>
      <c r="G49" s="28">
        <v>1226308806</v>
      </c>
      <c r="H49" s="28">
        <f t="shared" si="8"/>
        <v>183581384</v>
      </c>
    </row>
    <row r="50" spans="1:20" s="22" customFormat="1" ht="12.75" customHeight="1" x14ac:dyDescent="0.25">
      <c r="A50" s="26"/>
      <c r="B50" s="27" t="s">
        <v>51</v>
      </c>
      <c r="C50" s="28">
        <v>14076449</v>
      </c>
      <c r="D50" s="28">
        <v>29231548</v>
      </c>
      <c r="E50" s="28">
        <f t="shared" si="1"/>
        <v>43307997</v>
      </c>
      <c r="F50" s="28">
        <v>42167532</v>
      </c>
      <c r="G50" s="28">
        <v>41817532</v>
      </c>
      <c r="H50" s="28">
        <f t="shared" si="8"/>
        <v>1140465</v>
      </c>
    </row>
    <row r="51" spans="1:20" s="22" customFormat="1" ht="12.75" customHeight="1" x14ac:dyDescent="0.25">
      <c r="A51" s="26"/>
      <c r="B51" s="27" t="s">
        <v>52</v>
      </c>
      <c r="C51" s="28">
        <v>0</v>
      </c>
      <c r="D51" s="28">
        <v>0</v>
      </c>
      <c r="E51" s="28">
        <f t="shared" si="1"/>
        <v>0</v>
      </c>
      <c r="F51" s="28">
        <v>0</v>
      </c>
      <c r="G51" s="28">
        <v>0</v>
      </c>
      <c r="H51" s="28">
        <v>0</v>
      </c>
    </row>
    <row r="52" spans="1:20" s="22" customFormat="1" ht="12.75" customHeight="1" x14ac:dyDescent="0.25">
      <c r="A52" s="26"/>
      <c r="B52" s="27" t="s">
        <v>53</v>
      </c>
      <c r="C52" s="28">
        <v>0</v>
      </c>
      <c r="D52" s="28">
        <v>0</v>
      </c>
      <c r="E52" s="28">
        <f t="shared" si="1"/>
        <v>0</v>
      </c>
      <c r="F52" s="28">
        <v>0</v>
      </c>
      <c r="G52" s="28">
        <v>0</v>
      </c>
      <c r="H52" s="28">
        <v>0</v>
      </c>
    </row>
    <row r="53" spans="1:20" s="22" customFormat="1" ht="12.75" customHeight="1" x14ac:dyDescent="0.25">
      <c r="A53" s="26"/>
      <c r="B53" s="27" t="s">
        <v>54</v>
      </c>
      <c r="C53" s="28">
        <v>0</v>
      </c>
      <c r="D53" s="28">
        <v>0</v>
      </c>
      <c r="E53" s="28">
        <f t="shared" si="1"/>
        <v>0</v>
      </c>
      <c r="F53" s="28">
        <v>0</v>
      </c>
      <c r="G53" s="28">
        <v>0</v>
      </c>
      <c r="H53" s="28">
        <v>0</v>
      </c>
    </row>
    <row r="54" spans="1:20" s="19" customFormat="1" ht="3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20" s="25" customFormat="1" ht="14.25" customHeight="1" x14ac:dyDescent="0.25">
      <c r="A55" s="23" t="s">
        <v>55</v>
      </c>
      <c r="B55" s="23"/>
      <c r="C55" s="24">
        <f>SUM(C56:C64)</f>
        <v>432584831</v>
      </c>
      <c r="D55" s="24">
        <f>SUM(D56:D64)</f>
        <v>54954376</v>
      </c>
      <c r="E55" s="24">
        <f>SUM(E56:E64)</f>
        <v>487539207</v>
      </c>
      <c r="F55" s="24">
        <f>SUM(F56:F64)</f>
        <v>173129357</v>
      </c>
      <c r="G55" s="24">
        <f>SUM(G56:G64)</f>
        <v>172588113</v>
      </c>
      <c r="H55" s="24">
        <f>E55-F55</f>
        <v>314409850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6"/>
      <c r="B56" s="27" t="s">
        <v>56</v>
      </c>
      <c r="C56" s="28">
        <v>146928520</v>
      </c>
      <c r="D56" s="28">
        <v>59305705</v>
      </c>
      <c r="E56" s="28">
        <f t="shared" si="1"/>
        <v>206234225</v>
      </c>
      <c r="F56" s="28">
        <v>123220525</v>
      </c>
      <c r="G56" s="28">
        <v>123001845</v>
      </c>
      <c r="H56" s="28">
        <f>E56-F56</f>
        <v>83013700</v>
      </c>
    </row>
    <row r="57" spans="1:20" s="22" customFormat="1" ht="12.75" customHeight="1" x14ac:dyDescent="0.25">
      <c r="A57" s="26"/>
      <c r="B57" s="27" t="s">
        <v>57</v>
      </c>
      <c r="C57" s="28">
        <v>932034</v>
      </c>
      <c r="D57" s="28">
        <v>6875637</v>
      </c>
      <c r="E57" s="28">
        <f t="shared" si="1"/>
        <v>7807671</v>
      </c>
      <c r="F57" s="28">
        <v>1368966</v>
      </c>
      <c r="G57" s="28">
        <v>1368966</v>
      </c>
      <c r="H57" s="28">
        <f t="shared" ref="H57:H64" si="9">E57-F57</f>
        <v>6438705</v>
      </c>
    </row>
    <row r="58" spans="1:20" s="22" customFormat="1" ht="12.75" customHeight="1" x14ac:dyDescent="0.25">
      <c r="A58" s="26"/>
      <c r="B58" s="27" t="s">
        <v>58</v>
      </c>
      <c r="C58" s="28">
        <v>1254680</v>
      </c>
      <c r="D58" s="28">
        <v>8563479</v>
      </c>
      <c r="E58" s="28">
        <f t="shared" si="1"/>
        <v>9818159</v>
      </c>
      <c r="F58" s="28">
        <v>1051250</v>
      </c>
      <c r="G58" s="28">
        <v>1051250</v>
      </c>
      <c r="H58" s="28">
        <f t="shared" si="9"/>
        <v>8766909</v>
      </c>
    </row>
    <row r="59" spans="1:20" s="22" customFormat="1" ht="12.75" customHeight="1" x14ac:dyDescent="0.25">
      <c r="A59" s="26"/>
      <c r="B59" s="27" t="s">
        <v>59</v>
      </c>
      <c r="C59" s="28">
        <v>1104357</v>
      </c>
      <c r="D59" s="28">
        <v>32963376</v>
      </c>
      <c r="E59" s="28">
        <f t="shared" si="1"/>
        <v>34067733</v>
      </c>
      <c r="F59" s="28">
        <v>2986735</v>
      </c>
      <c r="G59" s="28">
        <v>2874735</v>
      </c>
      <c r="H59" s="28">
        <f t="shared" si="9"/>
        <v>31080998</v>
      </c>
    </row>
    <row r="60" spans="1:20" s="22" customFormat="1" ht="12.75" customHeight="1" x14ac:dyDescent="0.25">
      <c r="A60" s="26"/>
      <c r="B60" s="27" t="s">
        <v>60</v>
      </c>
      <c r="C60" s="28">
        <v>3867360</v>
      </c>
      <c r="D60" s="28">
        <v>-1043608</v>
      </c>
      <c r="E60" s="28">
        <f t="shared" si="1"/>
        <v>2823752</v>
      </c>
      <c r="F60" s="28">
        <v>105280</v>
      </c>
      <c r="G60" s="28">
        <v>105280</v>
      </c>
      <c r="H60" s="28">
        <f t="shared" si="9"/>
        <v>2718472</v>
      </c>
    </row>
    <row r="61" spans="1:20" s="22" customFormat="1" ht="12.75" customHeight="1" x14ac:dyDescent="0.25">
      <c r="A61" s="26"/>
      <c r="B61" s="27" t="s">
        <v>61</v>
      </c>
      <c r="C61" s="28">
        <v>98929816</v>
      </c>
      <c r="D61" s="28">
        <v>-20547398</v>
      </c>
      <c r="E61" s="28">
        <f t="shared" si="1"/>
        <v>78382418</v>
      </c>
      <c r="F61" s="28">
        <v>28205014</v>
      </c>
      <c r="G61" s="28">
        <v>27994450</v>
      </c>
      <c r="H61" s="28">
        <f t="shared" si="9"/>
        <v>50177404</v>
      </c>
    </row>
    <row r="62" spans="1:20" s="22" customFormat="1" ht="12.75" customHeight="1" x14ac:dyDescent="0.25">
      <c r="A62" s="26"/>
      <c r="B62" s="27" t="s">
        <v>62</v>
      </c>
      <c r="C62" s="28">
        <v>0</v>
      </c>
      <c r="D62" s="28">
        <v>0</v>
      </c>
      <c r="E62" s="28">
        <f t="shared" si="1"/>
        <v>0</v>
      </c>
      <c r="F62" s="28">
        <v>0</v>
      </c>
      <c r="G62" s="28">
        <v>0</v>
      </c>
      <c r="H62" s="28">
        <f t="shared" si="9"/>
        <v>0</v>
      </c>
    </row>
    <row r="63" spans="1:20" s="22" customFormat="1" ht="12.75" customHeight="1" x14ac:dyDescent="0.25">
      <c r="A63" s="26"/>
      <c r="B63" s="27" t="s">
        <v>63</v>
      </c>
      <c r="C63" s="28">
        <v>158052844</v>
      </c>
      <c r="D63" s="28">
        <v>-43493645</v>
      </c>
      <c r="E63" s="28">
        <f t="shared" si="1"/>
        <v>114559199</v>
      </c>
      <c r="F63" s="28">
        <v>0</v>
      </c>
      <c r="G63" s="28">
        <v>0</v>
      </c>
      <c r="H63" s="28">
        <f t="shared" si="9"/>
        <v>114559199</v>
      </c>
    </row>
    <row r="64" spans="1:20" s="22" customFormat="1" ht="12.75" customHeight="1" x14ac:dyDescent="0.25">
      <c r="A64" s="26"/>
      <c r="B64" s="27" t="s">
        <v>64</v>
      </c>
      <c r="C64" s="28">
        <v>21515220</v>
      </c>
      <c r="D64" s="28">
        <v>12330830</v>
      </c>
      <c r="E64" s="28">
        <f t="shared" si="1"/>
        <v>33846050</v>
      </c>
      <c r="F64" s="28">
        <v>16191587</v>
      </c>
      <c r="G64" s="28">
        <v>16191587</v>
      </c>
      <c r="H64" s="28">
        <f t="shared" si="9"/>
        <v>17654463</v>
      </c>
    </row>
    <row r="65" spans="1:20" ht="3.75" customHeight="1" x14ac:dyDescent="0.25">
      <c r="I65" s="33"/>
    </row>
    <row r="66" spans="1:20" s="25" customFormat="1" ht="14.25" customHeight="1" x14ac:dyDescent="0.25">
      <c r="A66" s="23" t="s">
        <v>65</v>
      </c>
      <c r="B66" s="23"/>
      <c r="C66" s="24">
        <f>SUM(C67:C69)</f>
        <v>2963195569</v>
      </c>
      <c r="D66" s="24">
        <f t="shared" ref="D66:G66" si="10">SUM(D67:D69)</f>
        <v>-613966362</v>
      </c>
      <c r="E66" s="24">
        <f t="shared" si="10"/>
        <v>2349229207</v>
      </c>
      <c r="F66" s="24">
        <f t="shared" si="10"/>
        <v>801281664</v>
      </c>
      <c r="G66" s="24">
        <f t="shared" si="10"/>
        <v>725995279</v>
      </c>
      <c r="H66" s="24">
        <f>E66-F66</f>
        <v>1547947543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6"/>
      <c r="B67" s="27" t="s">
        <v>66</v>
      </c>
      <c r="C67" s="28">
        <v>2726541121</v>
      </c>
      <c r="D67" s="28">
        <v>-721558937</v>
      </c>
      <c r="E67" s="28">
        <f t="shared" si="1"/>
        <v>2004982184</v>
      </c>
      <c r="F67" s="28">
        <v>754373492</v>
      </c>
      <c r="G67" s="28">
        <v>687692571</v>
      </c>
      <c r="H67" s="28">
        <f>E67-F67</f>
        <v>1250608692</v>
      </c>
    </row>
    <row r="68" spans="1:20" s="22" customFormat="1" ht="12.75" customHeight="1" x14ac:dyDescent="0.25">
      <c r="A68" s="26"/>
      <c r="B68" s="27" t="s">
        <v>67</v>
      </c>
      <c r="C68" s="28">
        <v>236654448</v>
      </c>
      <c r="D68" s="28">
        <v>107592575</v>
      </c>
      <c r="E68" s="28">
        <f t="shared" si="1"/>
        <v>344247023</v>
      </c>
      <c r="F68" s="28">
        <v>46908172</v>
      </c>
      <c r="G68" s="28">
        <v>38302708</v>
      </c>
      <c r="H68" s="28">
        <f t="shared" ref="H68:H69" si="11">E68-F68</f>
        <v>297338851</v>
      </c>
    </row>
    <row r="69" spans="1:20" s="22" customFormat="1" ht="12.75" customHeight="1" x14ac:dyDescent="0.25">
      <c r="A69" s="26"/>
      <c r="B69" s="27" t="s">
        <v>68</v>
      </c>
      <c r="C69" s="28">
        <v>0</v>
      </c>
      <c r="D69" s="28">
        <v>0</v>
      </c>
      <c r="E69" s="28">
        <f t="shared" si="1"/>
        <v>0</v>
      </c>
      <c r="F69" s="28">
        <v>0</v>
      </c>
      <c r="G69" s="28">
        <v>0</v>
      </c>
      <c r="H69" s="28">
        <f t="shared" si="11"/>
        <v>0</v>
      </c>
    </row>
    <row r="70" spans="1:20" ht="3.75" customHeight="1" x14ac:dyDescent="0.25">
      <c r="A70" s="34"/>
      <c r="B70" s="34"/>
      <c r="C70" s="34"/>
      <c r="D70" s="34"/>
      <c r="E70" s="34"/>
      <c r="F70" s="34"/>
      <c r="G70" s="34"/>
      <c r="H70" s="34"/>
      <c r="I70" s="33"/>
    </row>
    <row r="71" spans="1:20" s="25" customFormat="1" ht="14.25" customHeight="1" x14ac:dyDescent="0.25">
      <c r="A71" s="23" t="s">
        <v>69</v>
      </c>
      <c r="B71" s="23"/>
      <c r="C71" s="24">
        <f t="shared" ref="C71:G71" si="12">SUM(C72:C78)</f>
        <v>2650277210</v>
      </c>
      <c r="D71" s="24">
        <f t="shared" si="12"/>
        <v>3371351477</v>
      </c>
      <c r="E71" s="24">
        <f t="shared" si="12"/>
        <v>6021628687</v>
      </c>
      <c r="F71" s="24">
        <f t="shared" si="12"/>
        <v>1357705557</v>
      </c>
      <c r="G71" s="24">
        <f t="shared" si="12"/>
        <v>1357705557</v>
      </c>
      <c r="H71" s="24">
        <f>E71-F71</f>
        <v>4663923130</v>
      </c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6"/>
      <c r="B72" s="27" t="s">
        <v>70</v>
      </c>
      <c r="C72" s="28">
        <v>0</v>
      </c>
      <c r="D72" s="28">
        <v>0</v>
      </c>
      <c r="E72" s="28">
        <f t="shared" si="1"/>
        <v>0</v>
      </c>
      <c r="F72" s="28">
        <v>0</v>
      </c>
      <c r="G72" s="28">
        <v>0</v>
      </c>
      <c r="H72" s="28">
        <v>0</v>
      </c>
    </row>
    <row r="73" spans="1:20" s="22" customFormat="1" ht="12.75" customHeight="1" x14ac:dyDescent="0.25">
      <c r="A73" s="26"/>
      <c r="B73" s="27" t="s">
        <v>71</v>
      </c>
      <c r="C73" s="28">
        <v>0</v>
      </c>
      <c r="D73" s="28">
        <v>0</v>
      </c>
      <c r="E73" s="28">
        <f t="shared" si="1"/>
        <v>0</v>
      </c>
      <c r="F73" s="28">
        <v>0</v>
      </c>
      <c r="G73" s="28">
        <v>0</v>
      </c>
      <c r="H73" s="28">
        <v>0</v>
      </c>
    </row>
    <row r="74" spans="1:20" s="22" customFormat="1" ht="12.75" customHeight="1" x14ac:dyDescent="0.25">
      <c r="A74" s="26"/>
      <c r="B74" s="27" t="s">
        <v>72</v>
      </c>
      <c r="C74" s="28">
        <v>0</v>
      </c>
      <c r="D74" s="28">
        <v>0</v>
      </c>
      <c r="E74" s="28">
        <f t="shared" si="1"/>
        <v>0</v>
      </c>
      <c r="F74" s="28">
        <v>0</v>
      </c>
      <c r="G74" s="28">
        <v>0</v>
      </c>
      <c r="H74" s="28">
        <v>0</v>
      </c>
    </row>
    <row r="75" spans="1:20" s="22" customFormat="1" ht="12.75" customHeight="1" x14ac:dyDescent="0.25">
      <c r="A75" s="26"/>
      <c r="B75" s="27" t="s">
        <v>73</v>
      </c>
      <c r="C75" s="28">
        <v>0</v>
      </c>
      <c r="D75" s="28">
        <v>0</v>
      </c>
      <c r="E75" s="28">
        <f t="shared" si="1"/>
        <v>0</v>
      </c>
      <c r="F75" s="28">
        <v>0</v>
      </c>
      <c r="G75" s="28">
        <v>0</v>
      </c>
      <c r="H75" s="28">
        <v>0</v>
      </c>
    </row>
    <row r="76" spans="1:20" s="22" customFormat="1" ht="12.75" customHeight="1" x14ac:dyDescent="0.25">
      <c r="A76" s="26"/>
      <c r="B76" s="27" t="s">
        <v>74</v>
      </c>
      <c r="C76" s="28">
        <v>1573284744</v>
      </c>
      <c r="D76" s="28">
        <v>65661722</v>
      </c>
      <c r="E76" s="28">
        <f t="shared" si="1"/>
        <v>1638946466</v>
      </c>
      <c r="F76" s="28">
        <v>1357705557</v>
      </c>
      <c r="G76" s="28">
        <v>1357705557</v>
      </c>
      <c r="H76" s="28">
        <f t="shared" ref="H76:H78" si="13">E76-F76</f>
        <v>281240909</v>
      </c>
    </row>
    <row r="77" spans="1:20" s="22" customFormat="1" ht="12.75" customHeight="1" x14ac:dyDescent="0.25">
      <c r="A77" s="26"/>
      <c r="B77" s="27" t="s">
        <v>75</v>
      </c>
      <c r="C77" s="28">
        <v>0</v>
      </c>
      <c r="D77" s="28">
        <v>0</v>
      </c>
      <c r="E77" s="28">
        <f t="shared" si="1"/>
        <v>0</v>
      </c>
      <c r="F77" s="28">
        <v>0</v>
      </c>
      <c r="G77" s="28">
        <v>0</v>
      </c>
      <c r="H77" s="28">
        <f t="shared" si="13"/>
        <v>0</v>
      </c>
    </row>
    <row r="78" spans="1:20" s="22" customFormat="1" ht="24" customHeight="1" x14ac:dyDescent="0.25">
      <c r="A78" s="26"/>
      <c r="B78" s="30" t="s">
        <v>76</v>
      </c>
      <c r="C78" s="28">
        <v>1076992466</v>
      </c>
      <c r="D78" s="28">
        <v>3305689755</v>
      </c>
      <c r="E78" s="28">
        <f t="shared" si="1"/>
        <v>4382682221</v>
      </c>
      <c r="F78" s="28">
        <v>0</v>
      </c>
      <c r="G78" s="28">
        <v>0</v>
      </c>
      <c r="H78" s="28">
        <f t="shared" si="13"/>
        <v>4382682221</v>
      </c>
    </row>
    <row r="79" spans="1:20" ht="3.75" customHeight="1" x14ac:dyDescent="0.25">
      <c r="I79" s="33"/>
    </row>
    <row r="80" spans="1:20" s="25" customFormat="1" ht="14.25" customHeight="1" x14ac:dyDescent="0.25">
      <c r="A80" s="23" t="s">
        <v>77</v>
      </c>
      <c r="B80" s="23"/>
      <c r="C80" s="24">
        <f>SUM(C81:C83)</f>
        <v>26201633380</v>
      </c>
      <c r="D80" s="24">
        <f>SUM(D81:D83)</f>
        <v>-604727122</v>
      </c>
      <c r="E80" s="24">
        <f>SUM(E81:E83)</f>
        <v>25596906258</v>
      </c>
      <c r="F80" s="24">
        <f>SUM(F81:F83)</f>
        <v>21867454396</v>
      </c>
      <c r="G80" s="24">
        <f>SUM(G81:G83)</f>
        <v>21827997452</v>
      </c>
      <c r="H80" s="24">
        <f>E80-F80</f>
        <v>3729451862</v>
      </c>
      <c r="N80" s="26"/>
      <c r="O80" s="26"/>
      <c r="P80" s="26"/>
      <c r="Q80" s="26"/>
      <c r="R80" s="26"/>
      <c r="S80" s="26"/>
      <c r="T80" s="26"/>
    </row>
    <row r="81" spans="1:20" s="22" customFormat="1" ht="12.75" customHeight="1" x14ac:dyDescent="0.25">
      <c r="A81" s="26"/>
      <c r="B81" s="27" t="s">
        <v>78</v>
      </c>
      <c r="C81" s="28">
        <v>8333537680</v>
      </c>
      <c r="D81" s="28">
        <v>0</v>
      </c>
      <c r="E81" s="28">
        <f t="shared" si="1"/>
        <v>8333537680</v>
      </c>
      <c r="F81" s="28">
        <v>6963844827</v>
      </c>
      <c r="G81" s="28">
        <v>6938289385</v>
      </c>
      <c r="H81" s="28">
        <f>E81-F81</f>
        <v>1369692853</v>
      </c>
    </row>
    <row r="82" spans="1:20" s="22" customFormat="1" ht="12.75" customHeight="1" x14ac:dyDescent="0.25">
      <c r="A82" s="26"/>
      <c r="B82" s="27" t="s">
        <v>79</v>
      </c>
      <c r="C82" s="28">
        <v>17868095700</v>
      </c>
      <c r="D82" s="28">
        <v>-614562099</v>
      </c>
      <c r="E82" s="28">
        <f t="shared" ref="E82:E92" si="14">C82+D82</f>
        <v>17253533601</v>
      </c>
      <c r="F82" s="28">
        <v>14903609569</v>
      </c>
      <c r="G82" s="28">
        <v>14889708067</v>
      </c>
      <c r="H82" s="28">
        <f t="shared" ref="H82:H83" si="15">E82-F82</f>
        <v>2349924032</v>
      </c>
    </row>
    <row r="83" spans="1:20" s="22" customFormat="1" ht="12.75" customHeight="1" x14ac:dyDescent="0.25">
      <c r="A83" s="26"/>
      <c r="B83" s="27" t="s">
        <v>80</v>
      </c>
      <c r="C83" s="28">
        <v>0</v>
      </c>
      <c r="D83" s="28">
        <v>9834977</v>
      </c>
      <c r="E83" s="28">
        <f t="shared" si="14"/>
        <v>9834977</v>
      </c>
      <c r="F83" s="28">
        <v>0</v>
      </c>
      <c r="G83" s="28">
        <v>0</v>
      </c>
      <c r="H83" s="28">
        <f t="shared" si="15"/>
        <v>9834977</v>
      </c>
    </row>
    <row r="84" spans="1:20" ht="3.75" customHeight="1" x14ac:dyDescent="0.25">
      <c r="I84" s="33"/>
    </row>
    <row r="85" spans="1:20" s="25" customFormat="1" ht="14.25" customHeight="1" x14ac:dyDescent="0.25">
      <c r="A85" s="23" t="s">
        <v>81</v>
      </c>
      <c r="B85" s="23"/>
      <c r="C85" s="24">
        <f t="shared" ref="C85:G85" si="16">SUM(C86:C92)</f>
        <v>1261664129</v>
      </c>
      <c r="D85" s="24">
        <f>SUM(D86:D92)</f>
        <v>-31617610</v>
      </c>
      <c r="E85" s="24">
        <f t="shared" si="16"/>
        <v>1230046519</v>
      </c>
      <c r="F85" s="24">
        <f t="shared" si="16"/>
        <v>1011039011</v>
      </c>
      <c r="G85" s="24">
        <f t="shared" si="16"/>
        <v>1010673179</v>
      </c>
      <c r="H85" s="24">
        <f>E85-F85</f>
        <v>219007508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27" t="s">
        <v>82</v>
      </c>
      <c r="C86" s="28">
        <v>242013061</v>
      </c>
      <c r="D86" s="28">
        <v>0</v>
      </c>
      <c r="E86" s="28">
        <f t="shared" si="14"/>
        <v>242013061</v>
      </c>
      <c r="F86" s="28">
        <v>173692690</v>
      </c>
      <c r="G86" s="28">
        <v>173692690</v>
      </c>
      <c r="H86" s="28">
        <f>E86-F86</f>
        <v>68320371</v>
      </c>
    </row>
    <row r="87" spans="1:20" s="25" customFormat="1" ht="14.25" customHeight="1" x14ac:dyDescent="0.25">
      <c r="A87" s="26"/>
      <c r="B87" s="27" t="s">
        <v>83</v>
      </c>
      <c r="C87" s="28">
        <v>947473879</v>
      </c>
      <c r="D87" s="28">
        <v>-29572657</v>
      </c>
      <c r="E87" s="28">
        <f t="shared" si="14"/>
        <v>917901222</v>
      </c>
      <c r="F87" s="28">
        <v>774562810</v>
      </c>
      <c r="G87" s="28">
        <v>774562810</v>
      </c>
      <c r="H87" s="28">
        <f t="shared" ref="H87:H92" si="17">E87-F87</f>
        <v>143338412</v>
      </c>
    </row>
    <row r="88" spans="1:20" s="25" customFormat="1" ht="14.25" customHeight="1" x14ac:dyDescent="0.25">
      <c r="A88" s="26"/>
      <c r="B88" s="27" t="s">
        <v>84</v>
      </c>
      <c r="C88" s="28">
        <v>0</v>
      </c>
      <c r="D88" s="28">
        <v>0</v>
      </c>
      <c r="E88" s="28">
        <f t="shared" si="14"/>
        <v>0</v>
      </c>
      <c r="F88" s="28">
        <v>0</v>
      </c>
      <c r="G88" s="28">
        <v>0</v>
      </c>
      <c r="H88" s="28">
        <f t="shared" si="17"/>
        <v>0</v>
      </c>
    </row>
    <row r="89" spans="1:20" s="25" customFormat="1" ht="14.25" customHeight="1" x14ac:dyDescent="0.25">
      <c r="A89" s="26"/>
      <c r="B89" s="27" t="s">
        <v>85</v>
      </c>
      <c r="C89" s="28">
        <v>16759279</v>
      </c>
      <c r="D89" s="28">
        <v>30153712</v>
      </c>
      <c r="E89" s="28">
        <f t="shared" si="14"/>
        <v>46912991</v>
      </c>
      <c r="F89" s="28">
        <v>45882714</v>
      </c>
      <c r="G89" s="28">
        <v>45882714</v>
      </c>
      <c r="H89" s="28">
        <f t="shared" si="17"/>
        <v>1030277</v>
      </c>
    </row>
    <row r="90" spans="1:20" s="25" customFormat="1" ht="14.25" customHeight="1" x14ac:dyDescent="0.25">
      <c r="A90" s="26"/>
      <c r="B90" s="27" t="s">
        <v>86</v>
      </c>
      <c r="C90" s="28">
        <v>34238190</v>
      </c>
      <c r="D90" s="28">
        <v>-18390809</v>
      </c>
      <c r="E90" s="28">
        <f t="shared" si="14"/>
        <v>15847381</v>
      </c>
      <c r="F90" s="28">
        <v>15847381</v>
      </c>
      <c r="G90" s="28">
        <v>15847381</v>
      </c>
      <c r="H90" s="28">
        <f t="shared" si="17"/>
        <v>0</v>
      </c>
    </row>
    <row r="91" spans="1:20" s="25" customFormat="1" ht="14.25" customHeight="1" x14ac:dyDescent="0.25">
      <c r="A91" s="26"/>
      <c r="B91" s="27" t="s">
        <v>87</v>
      </c>
      <c r="C91" s="28">
        <v>0</v>
      </c>
      <c r="D91" s="28">
        <v>0</v>
      </c>
      <c r="E91" s="28">
        <f t="shared" si="14"/>
        <v>0</v>
      </c>
      <c r="F91" s="28">
        <v>0</v>
      </c>
      <c r="G91" s="28">
        <v>0</v>
      </c>
      <c r="H91" s="28">
        <f t="shared" si="17"/>
        <v>0</v>
      </c>
    </row>
    <row r="92" spans="1:20" s="22" customFormat="1" ht="14.25" customHeight="1" x14ac:dyDescent="0.25">
      <c r="A92" s="26"/>
      <c r="B92" s="27" t="s">
        <v>88</v>
      </c>
      <c r="C92" s="28">
        <v>21179720</v>
      </c>
      <c r="D92" s="28">
        <v>-13807856</v>
      </c>
      <c r="E92" s="28">
        <f t="shared" si="14"/>
        <v>7371864</v>
      </c>
      <c r="F92" s="28">
        <v>1053416</v>
      </c>
      <c r="G92" s="28">
        <v>687584</v>
      </c>
      <c r="H92" s="28">
        <f t="shared" si="17"/>
        <v>6318448</v>
      </c>
    </row>
    <row r="93" spans="1:20" s="33" customFormat="1" ht="2.25" customHeight="1" x14ac:dyDescent="0.2">
      <c r="A93" s="34"/>
      <c r="B93" s="34"/>
      <c r="C93" s="34"/>
      <c r="D93" s="34"/>
      <c r="E93" s="34"/>
      <c r="F93" s="34"/>
      <c r="G93" s="34"/>
      <c r="H93" s="34"/>
    </row>
    <row r="94" spans="1:20" s="33" customFormat="1" ht="13.5" customHeight="1" x14ac:dyDescent="0.2">
      <c r="A94" s="35" t="s">
        <v>89</v>
      </c>
      <c r="B94" s="35"/>
      <c r="C94" s="36"/>
      <c r="D94" s="36"/>
      <c r="E94" s="36"/>
      <c r="F94" s="36"/>
      <c r="G94" s="36"/>
      <c r="H94" s="36"/>
    </row>
    <row r="96" spans="1:20" x14ac:dyDescent="0.25">
      <c r="C96" s="37"/>
      <c r="D96" s="37"/>
      <c r="E96" s="37"/>
      <c r="F96" s="37"/>
      <c r="G96" s="37"/>
      <c r="H96" s="38"/>
    </row>
    <row r="97" spans="3:7" x14ac:dyDescent="0.25">
      <c r="C97" s="37"/>
      <c r="D97" s="37"/>
      <c r="E97" s="37"/>
      <c r="F97" s="37"/>
      <c r="G97" s="37"/>
    </row>
    <row r="98" spans="3:7" x14ac:dyDescent="0.25">
      <c r="C98" s="37"/>
      <c r="D98" s="37"/>
      <c r="E98" s="37"/>
      <c r="F98" s="37"/>
      <c r="G98" s="37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rintOptions horizontalCentered="1"/>
  <pageMargins left="0.39370078740157483" right="0.39370078740157483" top="1.181102362204724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2022-10-25T16:40:22Z</dcterms:created>
  <dcterms:modified xsi:type="dcterms:W3CDTF">2022-10-25T16:40:22Z</dcterms:modified>
</cp:coreProperties>
</file>