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3354A0F-4C19-466F-9D7F-65FEBE0AD8B4}" xr6:coauthVersionLast="40" xr6:coauthVersionMax="40" xr10:uidLastSave="{00000000-0000-0000-0000-000000000000}"/>
  <bookViews>
    <workbookView xWindow="0" yWindow="0" windowWidth="25200" windowHeight="11775" xr2:uid="{6D2B4039-A44D-44A5-9546-814F6C06CF4F}"/>
  </bookViews>
  <sheets>
    <sheet name="Entidades 1" sheetId="1" r:id="rId1"/>
  </sheets>
  <definedNames>
    <definedName name="_xlnm.Print_Titles" localSheetId="0">'Entidades 1'!$3:$8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2" i="1" l="1"/>
  <c r="O641" i="1"/>
  <c r="O640" i="1"/>
  <c r="N640" i="1"/>
  <c r="M640" i="1"/>
  <c r="L640" i="1"/>
  <c r="K640" i="1"/>
  <c r="J640" i="1"/>
  <c r="I640" i="1"/>
  <c r="H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N619" i="1"/>
  <c r="M619" i="1"/>
  <c r="L619" i="1"/>
  <c r="K619" i="1"/>
  <c r="J619" i="1"/>
  <c r="I619" i="1"/>
  <c r="H619" i="1"/>
  <c r="O618" i="1"/>
  <c r="O617" i="1"/>
  <c r="O616" i="1"/>
  <c r="O615" i="1"/>
  <c r="O614" i="1"/>
  <c r="O613" i="1" s="1"/>
  <c r="N613" i="1"/>
  <c r="M613" i="1"/>
  <c r="L613" i="1"/>
  <c r="K613" i="1"/>
  <c r="J613" i="1"/>
  <c r="I613" i="1"/>
  <c r="H613" i="1"/>
  <c r="O612" i="1"/>
  <c r="O611" i="1"/>
  <c r="O610" i="1"/>
  <c r="O609" i="1"/>
  <c r="O608" i="1"/>
  <c r="O607" i="1" s="1"/>
  <c r="N607" i="1"/>
  <c r="M607" i="1"/>
  <c r="L607" i="1"/>
  <c r="K607" i="1"/>
  <c r="J607" i="1"/>
  <c r="I607" i="1"/>
  <c r="H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 s="1"/>
  <c r="N530" i="1"/>
  <c r="M530" i="1"/>
  <c r="L530" i="1"/>
  <c r="K530" i="1"/>
  <c r="J530" i="1"/>
  <c r="I530" i="1"/>
  <c r="H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N236" i="1"/>
  <c r="M236" i="1"/>
  <c r="L236" i="1"/>
  <c r="K236" i="1"/>
  <c r="J236" i="1"/>
  <c r="I236" i="1"/>
  <c r="H236" i="1"/>
  <c r="N235" i="1"/>
  <c r="N230" i="1" s="1"/>
  <c r="M235" i="1"/>
  <c r="L235" i="1"/>
  <c r="K235" i="1"/>
  <c r="J235" i="1"/>
  <c r="J230" i="1" s="1"/>
  <c r="I235" i="1"/>
  <c r="H235" i="1"/>
  <c r="O234" i="1"/>
  <c r="O233" i="1" s="1"/>
  <c r="O232" i="1" s="1"/>
  <c r="O231" i="1" s="1"/>
  <c r="N233" i="1"/>
  <c r="M233" i="1"/>
  <c r="L233" i="1"/>
  <c r="K233" i="1"/>
  <c r="J233" i="1"/>
  <c r="I233" i="1"/>
  <c r="H233" i="1"/>
  <c r="N232" i="1"/>
  <c r="M232" i="1"/>
  <c r="L232" i="1"/>
  <c r="K232" i="1"/>
  <c r="J232" i="1"/>
  <c r="I232" i="1"/>
  <c r="H232" i="1"/>
  <c r="N231" i="1"/>
  <c r="M231" i="1"/>
  <c r="L231" i="1"/>
  <c r="K231" i="1"/>
  <c r="J231" i="1"/>
  <c r="I231" i="1"/>
  <c r="H231" i="1"/>
  <c r="M230" i="1"/>
  <c r="L230" i="1"/>
  <c r="K230" i="1"/>
  <c r="I230" i="1"/>
  <c r="H230" i="1"/>
  <c r="O228" i="1"/>
  <c r="O227" i="1" s="1"/>
  <c r="O226" i="1" s="1"/>
  <c r="O225" i="1" s="1"/>
  <c r="O224" i="1" s="1"/>
  <c r="N227" i="1"/>
  <c r="M227" i="1"/>
  <c r="L227" i="1"/>
  <c r="K227" i="1"/>
  <c r="J227" i="1"/>
  <c r="I227" i="1"/>
  <c r="H227" i="1"/>
  <c r="N226" i="1"/>
  <c r="M226" i="1"/>
  <c r="L226" i="1"/>
  <c r="K226" i="1"/>
  <c r="J226" i="1"/>
  <c r="I226" i="1"/>
  <c r="H226" i="1"/>
  <c r="N225" i="1"/>
  <c r="M225" i="1"/>
  <c r="L225" i="1"/>
  <c r="K225" i="1"/>
  <c r="J225" i="1"/>
  <c r="I225" i="1"/>
  <c r="H225" i="1"/>
  <c r="N224" i="1"/>
  <c r="M224" i="1"/>
  <c r="L224" i="1"/>
  <c r="K224" i="1"/>
  <c r="J224" i="1"/>
  <c r="I224" i="1"/>
  <c r="H224" i="1"/>
  <c r="O222" i="1"/>
  <c r="O221" i="1"/>
  <c r="O220" i="1"/>
  <c r="O219" i="1"/>
  <c r="O218" i="1" s="1"/>
  <c r="N218" i="1"/>
  <c r="M218" i="1"/>
  <c r="L218" i="1"/>
  <c r="K218" i="1"/>
  <c r="J218" i="1"/>
  <c r="I218" i="1"/>
  <c r="H218" i="1"/>
  <c r="O217" i="1"/>
  <c r="O216" i="1"/>
  <c r="O215" i="1"/>
  <c r="O214" i="1"/>
  <c r="O213" i="1" s="1"/>
  <c r="N213" i="1"/>
  <c r="M213" i="1"/>
  <c r="L213" i="1"/>
  <c r="K213" i="1"/>
  <c r="J213" i="1"/>
  <c r="I213" i="1"/>
  <c r="H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 s="1"/>
  <c r="N181" i="1"/>
  <c r="M181" i="1"/>
  <c r="L181" i="1"/>
  <c r="K181" i="1"/>
  <c r="J181" i="1"/>
  <c r="I181" i="1"/>
  <c r="H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 s="1"/>
  <c r="N103" i="1"/>
  <c r="M103" i="1"/>
  <c r="L103" i="1"/>
  <c r="K103" i="1"/>
  <c r="J103" i="1"/>
  <c r="I103" i="1"/>
  <c r="H103" i="1"/>
  <c r="N102" i="1"/>
  <c r="M102" i="1"/>
  <c r="L102" i="1"/>
  <c r="K102" i="1"/>
  <c r="J102" i="1"/>
  <c r="I102" i="1"/>
  <c r="H102" i="1"/>
  <c r="O101" i="1"/>
  <c r="O100" i="1"/>
  <c r="O99" i="1"/>
  <c r="O98" i="1" s="1"/>
  <c r="O97" i="1" s="1"/>
  <c r="N98" i="1"/>
  <c r="M98" i="1"/>
  <c r="L98" i="1"/>
  <c r="K98" i="1"/>
  <c r="J98" i="1"/>
  <c r="I98" i="1"/>
  <c r="H98" i="1"/>
  <c r="N97" i="1"/>
  <c r="M97" i="1"/>
  <c r="L97" i="1"/>
  <c r="K97" i="1"/>
  <c r="K80" i="1" s="1"/>
  <c r="J97" i="1"/>
  <c r="I97" i="1"/>
  <c r="H97" i="1"/>
  <c r="O96" i="1"/>
  <c r="O95" i="1"/>
  <c r="O94" i="1"/>
  <c r="O93" i="1"/>
  <c r="O92" i="1"/>
  <c r="O91" i="1"/>
  <c r="O90" i="1" s="1"/>
  <c r="N90" i="1"/>
  <c r="N81" i="1" s="1"/>
  <c r="N80" i="1" s="1"/>
  <c r="M90" i="1"/>
  <c r="L90" i="1"/>
  <c r="K90" i="1"/>
  <c r="J90" i="1"/>
  <c r="J81" i="1" s="1"/>
  <c r="J80" i="1" s="1"/>
  <c r="I90" i="1"/>
  <c r="H90" i="1"/>
  <c r="O89" i="1"/>
  <c r="O88" i="1"/>
  <c r="O87" i="1"/>
  <c r="O86" i="1"/>
  <c r="O85" i="1"/>
  <c r="O84" i="1"/>
  <c r="O83" i="1"/>
  <c r="O82" i="1" s="1"/>
  <c r="N82" i="1"/>
  <c r="M82" i="1"/>
  <c r="L82" i="1"/>
  <c r="K82" i="1"/>
  <c r="J82" i="1"/>
  <c r="I82" i="1"/>
  <c r="H82" i="1"/>
  <c r="M81" i="1"/>
  <c r="L81" i="1"/>
  <c r="K81" i="1"/>
  <c r="I81" i="1"/>
  <c r="H81" i="1"/>
  <c r="M80" i="1"/>
  <c r="L80" i="1"/>
  <c r="I80" i="1"/>
  <c r="H80" i="1"/>
  <c r="O79" i="1"/>
  <c r="O78" i="1"/>
  <c r="N78" i="1"/>
  <c r="M78" i="1"/>
  <c r="L78" i="1"/>
  <c r="K78" i="1"/>
  <c r="J78" i="1"/>
  <c r="I78" i="1"/>
  <c r="H78" i="1"/>
  <c r="O77" i="1"/>
  <c r="O76" i="1"/>
  <c r="O75" i="1"/>
  <c r="O74" i="1" s="1"/>
  <c r="N74" i="1"/>
  <c r="M74" i="1"/>
  <c r="L74" i="1"/>
  <c r="K74" i="1"/>
  <c r="J74" i="1"/>
  <c r="I74" i="1"/>
  <c r="H74" i="1"/>
  <c r="O73" i="1"/>
  <c r="O72" i="1"/>
  <c r="O71" i="1"/>
  <c r="O70" i="1"/>
  <c r="O69" i="1"/>
  <c r="O68" i="1"/>
  <c r="O67" i="1"/>
  <c r="O66" i="1"/>
  <c r="O63" i="1" s="1"/>
  <c r="O65" i="1"/>
  <c r="O64" i="1"/>
  <c r="N63" i="1"/>
  <c r="N42" i="1" s="1"/>
  <c r="N41" i="1" s="1"/>
  <c r="M63" i="1"/>
  <c r="L63" i="1"/>
  <c r="K63" i="1"/>
  <c r="K42" i="1" s="1"/>
  <c r="K41" i="1" s="1"/>
  <c r="K17" i="1" s="1"/>
  <c r="K9" i="1" s="1"/>
  <c r="J63" i="1"/>
  <c r="J42" i="1" s="1"/>
  <c r="J41" i="1" s="1"/>
  <c r="I63" i="1"/>
  <c r="H63" i="1"/>
  <c r="O62" i="1"/>
  <c r="O61" i="1"/>
  <c r="O60" i="1"/>
  <c r="O59" i="1"/>
  <c r="O58" i="1"/>
  <c r="O57" i="1"/>
  <c r="O56" i="1" s="1"/>
  <c r="N56" i="1"/>
  <c r="M56" i="1"/>
  <c r="L56" i="1"/>
  <c r="K56" i="1"/>
  <c r="J56" i="1"/>
  <c r="I56" i="1"/>
  <c r="H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 s="1"/>
  <c r="N43" i="1"/>
  <c r="M43" i="1"/>
  <c r="L43" i="1"/>
  <c r="K43" i="1"/>
  <c r="J43" i="1"/>
  <c r="I43" i="1"/>
  <c r="H43" i="1"/>
  <c r="M42" i="1"/>
  <c r="L42" i="1"/>
  <c r="I42" i="1"/>
  <c r="H42" i="1"/>
  <c r="M41" i="1"/>
  <c r="L41" i="1"/>
  <c r="I41" i="1"/>
  <c r="H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 s="1"/>
  <c r="O19" i="1" s="1"/>
  <c r="O18" i="1" s="1"/>
  <c r="N20" i="1"/>
  <c r="M20" i="1"/>
  <c r="L20" i="1"/>
  <c r="K20" i="1"/>
  <c r="J20" i="1"/>
  <c r="I20" i="1"/>
  <c r="H20" i="1"/>
  <c r="N19" i="1"/>
  <c r="M19" i="1"/>
  <c r="L19" i="1"/>
  <c r="K19" i="1"/>
  <c r="J19" i="1"/>
  <c r="I19" i="1"/>
  <c r="H19" i="1"/>
  <c r="N18" i="1"/>
  <c r="M18" i="1"/>
  <c r="L18" i="1"/>
  <c r="K18" i="1"/>
  <c r="J18" i="1"/>
  <c r="I18" i="1"/>
  <c r="H18" i="1"/>
  <c r="M17" i="1"/>
  <c r="L17" i="1"/>
  <c r="L9" i="1" s="1"/>
  <c r="I17" i="1"/>
  <c r="H17" i="1"/>
  <c r="H9" i="1" s="1"/>
  <c r="O15" i="1"/>
  <c r="O14" i="1"/>
  <c r="N14" i="1"/>
  <c r="M14" i="1"/>
  <c r="L14" i="1"/>
  <c r="K14" i="1"/>
  <c r="J14" i="1"/>
  <c r="I14" i="1"/>
  <c r="H14" i="1"/>
  <c r="O13" i="1"/>
  <c r="N13" i="1"/>
  <c r="M13" i="1"/>
  <c r="L13" i="1"/>
  <c r="K13" i="1"/>
  <c r="J13" i="1"/>
  <c r="I13" i="1"/>
  <c r="H13" i="1"/>
  <c r="O12" i="1"/>
  <c r="N12" i="1"/>
  <c r="M12" i="1"/>
  <c r="L12" i="1"/>
  <c r="K12" i="1"/>
  <c r="J12" i="1"/>
  <c r="J11" i="1" s="1"/>
  <c r="I12" i="1"/>
  <c r="H12" i="1"/>
  <c r="O11" i="1"/>
  <c r="N11" i="1"/>
  <c r="M11" i="1"/>
  <c r="L11" i="1"/>
  <c r="K11" i="1"/>
  <c r="I11" i="1"/>
  <c r="H11" i="1"/>
  <c r="M9" i="1"/>
  <c r="I9" i="1"/>
  <c r="N17" i="1" l="1"/>
  <c r="N9" i="1" s="1"/>
  <c r="O42" i="1"/>
  <c r="O41" i="1" s="1"/>
  <c r="O17" i="1" s="1"/>
  <c r="O9" i="1" s="1"/>
  <c r="O235" i="1"/>
  <c r="O230" i="1" s="1"/>
  <c r="J17" i="1"/>
  <c r="O102" i="1"/>
  <c r="J9" i="1"/>
  <c r="O81" i="1"/>
  <c r="O80" i="1" s="1"/>
</calcChain>
</file>

<file path=xl/sharedStrings.xml><?xml version="1.0" encoding="utf-8"?>
<sst xmlns="http://schemas.openxmlformats.org/spreadsheetml/2006/main" count="1257" uniqueCount="600">
  <si>
    <t>GOBIERNO CONSTITUCIONAL DEL ESTADO DE CHIAPAS</t>
  </si>
  <si>
    <t>ENTIDADES PARAESTATALES Y FIDEICOMISOS NO EMPRESARIALES Y NO FINANCIEROS</t>
  </si>
  <si>
    <t xml:space="preserve">INVERSIÓN PÚBLICA POR PROGRAMAS Y PROYECTOS ESTRATÉGICOS EN CLASIFICACIÓN ADMINISTRATIVA </t>
  </si>
  <si>
    <t>DEL 1 DE ENERO AL 30 DE SEPTIEMBRE DE 2022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</si>
  <si>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</si>
  <si>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</si>
  <si>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</si>
  <si>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</si>
  <si>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</si>
  <si>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</si>
  <si>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Años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</si>
  <si>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</si>
  <si>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</si>
  <si>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</si>
  <si>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</si>
  <si>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TOTAL</t>
  </si>
  <si>
    <t>INSTITUTO DE CAPACITACIÓN Y VINCULACIÓN TECNOLÓGICA DEL ESTADO DE CHIAPAS</t>
  </si>
  <si>
    <t>1.4 INGRESOS PROPIOS</t>
  </si>
  <si>
    <t>Ramo A3 Ingresos por Venta de Bienes, Prestación de Servicios y Otros Ingresos</t>
  </si>
  <si>
    <t>X0010</t>
  </si>
  <si>
    <t>Ingresos por Venta de Bienes, Prestación de Servicios y Otros Ingresos</t>
  </si>
  <si>
    <t>Oficinas administrativas del ICATECH (Construcción 1ra. Etapa)</t>
  </si>
  <si>
    <t>Tuxtla Gutiérrez</t>
  </si>
  <si>
    <t>COMISIÓN DE CAMINOS E INFRAESTRUCTURA HIDRÁULICA</t>
  </si>
  <si>
    <t>1.1 RECURSOS FISCALES</t>
  </si>
  <si>
    <t>Ramo A1 Ingresos Estatales</t>
  </si>
  <si>
    <t>Ingresos Estatales</t>
  </si>
  <si>
    <t>Ampliación del puente vado, ubicado en el Km. 2+800, sobre camino: Cintalapa a Ramal Ejido Pomposo Castellanos, tramo: Km. 0+000 - Km. 7+000</t>
  </si>
  <si>
    <t>Cintalapa</t>
  </si>
  <si>
    <t>Ampliación del tramo: La Angostura – San Francisco Pujiltic (Segunda Etapa); tramo: Km. 0+000 - Km. 44+040; construcción de puente en el Km. 15+954 (Obras complementarias y adicionales)</t>
  </si>
  <si>
    <t>Venustiano Carranza</t>
  </si>
  <si>
    <t>Camino: Domingo Chanona - Villaflores, tramo: Km. 50+000 - Km. 70+000</t>
  </si>
  <si>
    <t>Villaflores</t>
  </si>
  <si>
    <t>Camino: E.C. (Simojovel - Huitiupan) - San Rafael, tramo: Km. 0+000 - Km. 12+500</t>
  </si>
  <si>
    <t>Simojovel</t>
  </si>
  <si>
    <t>Camino: Sur de Villaflores - Francisco Villa, tramo: Km. 0+000 - Km. 6+700</t>
  </si>
  <si>
    <t>Construcción de la planta de tratamiento de aguas residuales, en la localidad de Francisco I. Madero Norte</t>
  </si>
  <si>
    <t>Palenque</t>
  </si>
  <si>
    <t>Construcción de obras complementarias para la planta de tratamiento de aguas residuales, en la localidad Chacaljocom</t>
  </si>
  <si>
    <t>Comitán de Domínguez</t>
  </si>
  <si>
    <t>Construcción de puente "Las Garzas" de 40 m.l. sobre el rio Doña Maria ubicado en el Km. 14+400, sobre el camino: Acapetahua - Embarcadero Las Garzas, tramo: Km. 0+000 - Km. 17+500</t>
  </si>
  <si>
    <t>Acapetahua</t>
  </si>
  <si>
    <t>Construcción del camino: Chimúm'cum – Al Mojón Chamula, tramo: Km. 0+000 – Km. 9+420, subtramo: Km. 0+900 - Km. 2+000</t>
  </si>
  <si>
    <t>Mitontic</t>
  </si>
  <si>
    <t>Construcción del camino: E.C. (Simojovel - El Bosque) - Ejido Luis Espinosa, tramo: Km. 0+000 - Km. 6+000; subtramo: Km. 0+000 - Km. 1+000</t>
  </si>
  <si>
    <t>Construcción del camino: Yabteclum - Puebla, tramo: Km. 0+000 – Km. 12+000, subtramo: Km. 9+000 - Km. 10+500</t>
  </si>
  <si>
    <t>Chenalhó</t>
  </si>
  <si>
    <t>Construcción del sistema de agua potable en la localidad de Chiotic (Terminación)</t>
  </si>
  <si>
    <t>Chamula</t>
  </si>
  <si>
    <t>Construcción del sistema de alcantarillado sanitario en la localidad de Francisco I. Madero Norte (Terminación)</t>
  </si>
  <si>
    <t>Rehabilitación del sistema de agua potable en la localidad de Juan Diego X´Oyep</t>
  </si>
  <si>
    <t>1.5 RECURSOS FEDERALES</t>
  </si>
  <si>
    <t>Ramo 28 Participaciones a Entidades Federativas y Municipios</t>
  </si>
  <si>
    <t>C0010</t>
  </si>
  <si>
    <t>Fondo General de Participaciones</t>
  </si>
  <si>
    <t>Ampliación del tramo: La Angostura – San Francisco Pujiltic (Tercera Etapa); tramo: Km. 0+000 – Km. 44+040</t>
  </si>
  <si>
    <t>Ampliación del tramo: La Angostura - San Francisco Pujiltic (Tercera Etapa); tramo: Km. 0+000 - Km. 44+040; Construcción de Puente de 25.00 ml, ubicado en el Km. 29+814.82</t>
  </si>
  <si>
    <t>Ampliación del tramo: La Angostura - San Francisco Pujiltic (Tercera Etapa); tramo: Km. 0+000 - Km. 44+040; subtramo: Km. 23+000 al Km. 33+000.</t>
  </si>
  <si>
    <t>Camino: Pijijiapan – Plan de Ayala, tramo: Km. 0+000 - Km. 15+000</t>
  </si>
  <si>
    <t>Pijijiapan</t>
  </si>
  <si>
    <t>Camino: San Cristóbal - Tenejapa - Cancuc, tramo: Km. 0+000 - Km. 54+500</t>
  </si>
  <si>
    <t>San Cristóbal de las Casas</t>
  </si>
  <si>
    <t>Camino: San Isidro – Isla San José, tramo: Km. 0+000 - Km. 15+000</t>
  </si>
  <si>
    <t>Camino: Simojovel – San Andrés Duraznal, tramo: Km. 0+000 - Km. 23+800</t>
  </si>
  <si>
    <t>San Andrés Duraznal</t>
  </si>
  <si>
    <t>Construcción de Puente "Las Garzas" de 40 m.l. sobre el rio Doña Maria ubicado en el Km. 14+400, sobre el camino: Acapetahua - Embarcadero Las Garzas, tramo: Km. 0+000 - Km. 17+500</t>
  </si>
  <si>
    <t>C0070</t>
  </si>
  <si>
    <t xml:space="preserve">Fondo de Compensación </t>
  </si>
  <si>
    <t>Construcción de Puente "Las Garzas" de 40 m.l. sobre el rio Doña Maria ubicado en el Km. 14+400, sobre el Camino: Acapetahua - Embarcadero Las Garzas, tramo: Km. 0+000 - Km. 17+500</t>
  </si>
  <si>
    <t>C0100</t>
  </si>
  <si>
    <t>ISR Participable Estatal</t>
  </si>
  <si>
    <t>C010H</t>
  </si>
  <si>
    <t>Agua Potable, Drenaje y Tratamiento (Localidades Urbanas). Ramo 16 – S074</t>
  </si>
  <si>
    <t>Elaboración del estudio y proyecto ejecutivo del colector sanitario El Sabino e interconexión al colector existente frente al Instituto Tecnológico Regional de Tuxtla Gutiérrez</t>
  </si>
  <si>
    <t>Elaboración del estudio y proyecto ejecutivo para la construcción de la planta de tratamiento de aguas residuales, en la localidad Doctor Domingo Chanona</t>
  </si>
  <si>
    <t>Proyecto de ingeniería básica y análisis de alternativas de solución para la adecuación de la obra de toma de la planta potabilizadora "Ciudad del Agua" (Etapa 2 de 2) en la ciudad de Tuxtla Gutiérrez</t>
  </si>
  <si>
    <t>C010I</t>
  </si>
  <si>
    <t>Agua Potable, Drenaje y Tratamiento (Rural). Ramo 16 – S074</t>
  </si>
  <si>
    <t>Elaboración de estudio y proyecto ejecutivo del sistema de agua potable, de la localidad de José María Morelos y Pavón</t>
  </si>
  <si>
    <t>2.5 RECURSOS FEDERALES</t>
  </si>
  <si>
    <t>Ramo 16 Medio Ambiente y Recursos Naturales</t>
  </si>
  <si>
    <t>S074A</t>
  </si>
  <si>
    <t>Agua Potable, Drenaje y Tratamiento (Localidades Urbanas)</t>
  </si>
  <si>
    <t xml:space="preserve"> Ampliación de la planta de tratamiento de aguas residuales en la localidad El Jobo</t>
  </si>
  <si>
    <t>Ampliación de la planta de tratamiento de aguas residuales, en la localidad Jesús María Garza</t>
  </si>
  <si>
    <t>Ampliación del sistema de alcantarillado sanitario (1a de 3 Etapas), en la cabecera municipal</t>
  </si>
  <si>
    <t>Proyecto de ingeniería básica y análisis de alternativas de solución para la adecuación de la obra de toma de la planta potabilizadora "Ciudad del Agua" (Etapa 2 de 2), en la Ciudad de Tuxtla Gutiérrez</t>
  </si>
  <si>
    <t>Reconstrucción del sistema de agua potable (2a. de 2 etapas), en la cabecera municipal</t>
  </si>
  <si>
    <t>Acala</t>
  </si>
  <si>
    <t>S074B</t>
  </si>
  <si>
    <t>Agua Potable, Drenaje y Tratamiento (Localidades Rurales)</t>
  </si>
  <si>
    <t>Construcción del sistema de agua potable 1a de 2 etapas, en la localidad de El Lacandón</t>
  </si>
  <si>
    <t>Construcción del sistema de agua potable en la localidad Betania</t>
  </si>
  <si>
    <t>Ocosingo</t>
  </si>
  <si>
    <t>Construcción del sistema de agua potable, en la localidad de Nueva Galilea</t>
  </si>
  <si>
    <t>Elaboración del estudio y proyecto ejecutivo del sistema integral de saneamiento de la localidad JolJamil</t>
  </si>
  <si>
    <t>Tumbalá</t>
  </si>
  <si>
    <t>Reconstrucción y ampliación del sistema de alcantarillado sanitario, en la localidad de Francisco I Madero</t>
  </si>
  <si>
    <t>Salto de Agua</t>
  </si>
  <si>
    <t>Ramo 23 Provisiones Salariales y Económicas</t>
  </si>
  <si>
    <t>U0930</t>
  </si>
  <si>
    <t>Fondo para Entidades Federativas y Municipios Productores de Hidrocarburos</t>
  </si>
  <si>
    <t>Camino rural: Tectuapan - Viejo Nicapa, tramo: Km. 0+000 - Km. 9+600</t>
  </si>
  <si>
    <t>Pichucalco</t>
  </si>
  <si>
    <t>Camino: E.C. (Estación Juárez - Ostuacán) - Nuevo Xochimilco - Peñitas, tramo: Km. 0+000 - Km. 16+600</t>
  </si>
  <si>
    <t>Ostuacán</t>
  </si>
  <si>
    <t>Mantenimiento del camino: E.C. (Reforma – Cristo Rey) – San José Limoncito – Col. Limoncito, tramo: Km. 0+000 – Km. 18+000</t>
  </si>
  <si>
    <t>Reforma</t>
  </si>
  <si>
    <t>Ramo 33 Aportaciones Federales para Entidades Federativas y Municipios</t>
  </si>
  <si>
    <t>I0030</t>
  </si>
  <si>
    <t>FAIS Entidades (FISE)</t>
  </si>
  <si>
    <t>Ampliación del sistema de agua potable, en la localidad de Acteal</t>
  </si>
  <si>
    <t>Ampliación del sistema de agua potable, en la localidad de Yaxgemel Unión</t>
  </si>
  <si>
    <t>Ampliación del tramo: La Angostura - San Francisco Pujiltic (Tercera Etapa); tramo: Km. 0+000 - Km. 44+040; construcción de puente de 25.00 ml, ubicado en el Km. 29+814.82</t>
  </si>
  <si>
    <t>Construcción de 2 puentes, ubicados en el Km. 0+290 y 0+600, sobre el Camino: E.C. (Huixtán - Oxchuc) - Los Ranchos, tramo: Km. 0+000 - Km. 5+400</t>
  </si>
  <si>
    <t>Huixtán</t>
  </si>
  <si>
    <t>Construcción de la planta de tratamiento de aguas residuales en la cabecera municipal (Primer Etapa)</t>
  </si>
  <si>
    <t>San Fernando</t>
  </si>
  <si>
    <t>Construcción de obras complementarias para el sistema de agua potable, en la localidad de Ojo de Agua II</t>
  </si>
  <si>
    <t>Escuintla</t>
  </si>
  <si>
    <t>Construcción de sanitarios ecológicos en la localidad Alamul</t>
  </si>
  <si>
    <t xml:space="preserve">Construcción de sanitarios ecológicos en la localidad Bumilja (Ampliación) </t>
  </si>
  <si>
    <t>Oxchuc</t>
  </si>
  <si>
    <t>Construcción de sanitarios ecológicos en la localidad de Hidalgo</t>
  </si>
  <si>
    <t>Las Margaritas</t>
  </si>
  <si>
    <t>Construcción de sanitarios ecológicos en la localidad de La Palma Uno</t>
  </si>
  <si>
    <t>San Juan Cancuc</t>
  </si>
  <si>
    <t>Construcción de sanitarios ecológicos en la localidad de San Antonio Buenavista</t>
  </si>
  <si>
    <t>Amatenango del Valle</t>
  </si>
  <si>
    <t>Construcción de sanitarios ecológicos en la localidad Jolxojom' K'Akal</t>
  </si>
  <si>
    <t>Construcción de sanitarios ecológicos en la localidad La Ventana</t>
  </si>
  <si>
    <t>Chanal</t>
  </si>
  <si>
    <t>Construcción de sanitarios ecológicos en la localidad Lázaro Cárdenas</t>
  </si>
  <si>
    <t>Construcción de sanitarios ecológicos en la localidad Natiltón</t>
  </si>
  <si>
    <t>Construcción de sanitarios ecológicos en la localidad Pulumsibac</t>
  </si>
  <si>
    <t>Construcción de sanitarios ecológicos en la localidad de Oniltic</t>
  </si>
  <si>
    <t>Construcción de tanques individuales de captación pluvial de ferrocemento en la localidad Alamul</t>
  </si>
  <si>
    <t xml:space="preserve">Construcción de tanques individuales de captación pluvial de ferrocemento en la localidad Bumilja (Ampliación) </t>
  </si>
  <si>
    <t>Construcción de tanques individuales de captación pluvial de ferrocemento en la localidad de Oniltic</t>
  </si>
  <si>
    <t>Construcción de tanques individuales de captación pluvial de ferrocemento en la localidad de San Antonio Buenavista</t>
  </si>
  <si>
    <t>Construcción de tanques individuales de captación pluvial de ferrocemento en la localidad Hidalgo</t>
  </si>
  <si>
    <t>Construcción de tanques individuales de captación pluvial de ferrocemento en la localidad Jolxojom' K'Akal</t>
  </si>
  <si>
    <t>Construcción de tanques individuales de captación pluvial de ferrocemento en la localidad La Palma Uno</t>
  </si>
  <si>
    <t>Construcción de tanques individuales de captación pluvial de ferrocemento en la localidad La Ventana</t>
  </si>
  <si>
    <t>Construcción de tanques individuales de captación pluvial de ferrocemento en la localidad Lázaro Cárdenas</t>
  </si>
  <si>
    <t>Construcción de tanques individuales de captación pluvial de ferrocemento en la localidad Natiltón</t>
  </si>
  <si>
    <t>Construcción de tanques individuales de captación pluvial de ferrocemento en la localidad Pulumsibac</t>
  </si>
  <si>
    <t>Construcción del camino: (San José El Contento) - Sibaca - Guaquitepec; tramo: Km. 0+000 - Km. 28+713.50; subtramo: Km. 17+000 - Km. 18+000</t>
  </si>
  <si>
    <t>Chilón</t>
  </si>
  <si>
    <t>Construcción del camino: E.C. (Agustín Rubio - Ignacio Zaragoza) - Cerro Las Campanas - Villaflores - San Lorenzo - Reforma y Planada, tramo: Km. 0+000 - Km. 27+000; Subtramo: Km. 16+500 - Km. 17+600</t>
  </si>
  <si>
    <t>Amatán</t>
  </si>
  <si>
    <t>Construcción del camino: E.C. (Bochil – Luis Espinosa) – Garrido Canaval (Chavarría), tramo: Km. 0+000 - Km. 11+000, subtramo: Km. 5+500 – Km. 7+000</t>
  </si>
  <si>
    <t>Bochil</t>
  </si>
  <si>
    <t>Construcción del camino: E.C. (Chalchihuitán - Tzacucum) - Balunaco, tramo: Km. 0+000 - Km. 7+904, subtramo: Km. 1+300 - Km. 2+300</t>
  </si>
  <si>
    <t>Chalchihuitán</t>
  </si>
  <si>
    <t>Construcción del camino: E.C. (Chanal - La Mendoza) - Sakchibalte, tramo: Km. 0+000 - Km. 4+140, subtramo: Km. 0+000 - Km. 1+000</t>
  </si>
  <si>
    <t>Construcción del camino: E.C. (El Pozo) Km. 2+250 - Naxic, tramo: Km. 0+000 - Km. 1+700; subtramo Km. 1+000 - Km. 1+700.</t>
  </si>
  <si>
    <t>Construcción del camino: E.C. (Huixtán - Oxchuc) - Buena Vista; tramo: Km. 0+000 - Km. 5+590.84, subtramo: Km. 4+000 - Km. 5+000</t>
  </si>
  <si>
    <t>Construcción del camino: E.C. (Huixtán - Oxchuc) - Los Ranchos; tramo: Km. 0+000 - Km. 7+500, subtramo: Km. 1+000 - Km. 2+000</t>
  </si>
  <si>
    <t>Construcción del camino: E.C. (Icalumtic – Aldama), tramo: Km. 0+000 – Km. 7+120, subtramo: Km. 4+500 Km. 6+200</t>
  </si>
  <si>
    <t>Aldama</t>
  </si>
  <si>
    <t>Construcción del camino: E.C. (Lagos de Montebello - Márquez de Comillas) - Jerusalén - Guadalupe Tepeyac, tramo: Km. 0+000 - Km. 25+000, subtramo: Km. 3+000 - Km. 4+000</t>
  </si>
  <si>
    <t>Construcción del camino: E.C. (Salto de Agua - Palenque) - Paso Naranjo - Emiliano Zapata, tramo: Km. 0+000 - Km. 3+224.86, subtramo: Km. 1+987 - Km. 3+224.86</t>
  </si>
  <si>
    <t>Construcción del camino: E.C. (Tecpatán - Raudales Malpaso) - Ejido Esperanza de Los Pobres, tramo: Km. 0+000 – Km. 36+000; subtramo: Km. 17+000 – Km. 18+000</t>
  </si>
  <si>
    <t>Tecpatan</t>
  </si>
  <si>
    <t>Construcción del camino: E.C. Km. 10+000 del tramo: (Cruztón - Las Ollas) - Chilimjoveltic, tramo: Km. 0+000 – Km. 8+640, subtramo: Km. 1+000 - Km. 2+000</t>
  </si>
  <si>
    <t>Construcción del camino: E.C. Luis Espinoza - La Laguna, tramo: Km. 0+000 – Km. 5+400, subtramo: Km. 4+500 – Km. 5+400</t>
  </si>
  <si>
    <t>Construcción del camino: E.C. Roberto Barrios - Arimatea, tramo: Km. 0+000 - Km. 3+520, subtramo: Km. 1+000 - Km. 2+500</t>
  </si>
  <si>
    <t>Construcción del camino: Ejido Las Nubes - Santa Margarita Agua Azul, tramo: Km. 0+000 - km 5+367, subtramo: Km. 3+500 – Km. 5+367</t>
  </si>
  <si>
    <t>Construcción del camino: Jaltenango - Querétaro, tramo: Km. 0+000 - Km. 6+000, subtramo: Km. 0+700 - Km. 1+700</t>
  </si>
  <si>
    <t>Ángel Albino Corzo</t>
  </si>
  <si>
    <t>Construcción del camino: Joltzemen - Yutbash, tramo: Km. 0+000 – Km. 8+120; subtramo: Km. 3+000 – Km. 4+440</t>
  </si>
  <si>
    <t>Construcción del camino: Romerillo - Nichnamtic - Las Ollas, tramo: Km. 0+000 - Km. 7+660, Subtramo: Km. 5+500 - Km. 7+660</t>
  </si>
  <si>
    <t>Construcción del camino: Saclum- Tzizim, tramo: Km. 15+000 - Km. 26+320; subtramo: Km. 16+500 - Km. 18+000</t>
  </si>
  <si>
    <t>Construcción del camino: San Fernando – Colonia Cuauhtémoc, tramo: Km. 0+000 al Km. 9+000, subtramo: Km. 0+000 - Km. 1+000</t>
  </si>
  <si>
    <t>Construcción del camino: San Fernando - Monterrey - Las Maravillas, tramo: Km. 0+000 – Km. 20+000; Subtramo: Km. 7+000 - Km. 8+000</t>
  </si>
  <si>
    <t>Construcción del camino: San José Buenavista – E.C. (Internacional – Tuxtla Comitán), tramo: Km. 0+000 - Km. 6+750, subtramo: Km. 5+160 - Km. 6+750</t>
  </si>
  <si>
    <t>Construcción del camino: Santa Rosa - Frontera Mexiquito; tramo Km. 10+000 - Km. 21+260, subtramo: Km. 16+200 - 17+200</t>
  </si>
  <si>
    <t>Construcción del camino: Tzajaltetic - Los Ranchos - Corralito, tramo: Km. 0+000 – Km. 12+017, subtramo: Km. 10+000 - Km. 11+000</t>
  </si>
  <si>
    <t>Construcción del camino: Yaalvacash - E.C. Yutniontic, tramo: Km. 0+000 - Km. 9+400, subtramo: Km. 7+000 - Km. 8+100</t>
  </si>
  <si>
    <t>Construcción del camino: Yakampot - E.C. Yaalchitom, tramo: Km. 0+000 - Km. 27+100, subtramo: Km. 13+500 - Km. 14+500</t>
  </si>
  <si>
    <t>Construcción del camino: Yalcook - Rafael Ramírez - Rafael Pascacio Gamboa - Nuevo Santiago, tramo: Km. 0+000 – Km. 31+500; subtramo: Km. 25+000 – Km. 26+000</t>
  </si>
  <si>
    <t>Construcción del módulo "C" y obras de protección del sistema de saneamiento de la cabecera municipal</t>
  </si>
  <si>
    <t>Chiapa de Corzo</t>
  </si>
  <si>
    <t>Construcción del puente de "batería de tubos", ubicado en el Km. 0+240 sobre el camino rural: E.C. San Felipe - San Isidro Cieneguillas</t>
  </si>
  <si>
    <t>Rincón Chamula San Pedro</t>
  </si>
  <si>
    <t>Construcción del sistema de agua potable, en la localidad de Natoc</t>
  </si>
  <si>
    <t>Larrainzar</t>
  </si>
  <si>
    <t>Construcción del sistema de agua potable, en la localidad Joltzemén</t>
  </si>
  <si>
    <t>Construcción del sistema de alcantarillado sanitario, en la localidad de Bayalemo Dos</t>
  </si>
  <si>
    <t>Construcción del sistema de alcantarillado sanitario, en la localidad de San Vicente La Mesilla</t>
  </si>
  <si>
    <t>Tzimol</t>
  </si>
  <si>
    <t>Construcción del sistema integral de agua potable en 19 localidades de los municipios de Bellavista, Chicomuselo y Frontera Comalapa (Quinta Etapa)</t>
  </si>
  <si>
    <t>Frontera Comalapa</t>
  </si>
  <si>
    <t>Construcción del sistema de alcantarillado sanitario en la localidad San Nicolás Buenavista</t>
  </si>
  <si>
    <t>Zinacantán</t>
  </si>
  <si>
    <t>Programa de supervisión para obras de infraestructura hidráulica</t>
  </si>
  <si>
    <t>Cobertura Estatal</t>
  </si>
  <si>
    <t>Programa de supervisión, seguimiento, estudios y evaluación de obras de infraestructura carretera</t>
  </si>
  <si>
    <t xml:space="preserve">Rehabilitación camino: Estación Palenque - La Libertad, tramo: Km. 0+000 - Km. 37+300, subtramo: Km. 15+000 - Km. 24+000 (T.A.) </t>
  </si>
  <si>
    <t>La Libertad</t>
  </si>
  <si>
    <t>Rehabilitación del camino rural: E.C. Rincón Chamula - La Florida, tramo: Km. 0+000 - Km. 5+500</t>
  </si>
  <si>
    <t>Rehabilitación del Camino Rural: San Fernando. José López Portillo; tramo: Km. 0+000 - Km. 5+300 (T.A.)</t>
  </si>
  <si>
    <t>Mezcalapa</t>
  </si>
  <si>
    <t>Rehabilitación del camino: E.C. - San Francisco - Palestina, tramo: Km. 0+000 - Km. 9+000, subtramo: Km. 0+000 - Km. 3+000</t>
  </si>
  <si>
    <t>Rehabilitación del camino: E.C. (Jolpajaltón - Yutniotic) - Yut Bash Uno, tramo: Km. 0+000 - Km. 2+844 (T.A.)</t>
  </si>
  <si>
    <t>Rehabilitación del camino: E.C. (Palenque - La Trinitaria) - Nueva Palestina, tramo: Km. 0+000 - Km. 12+000 (T.A)</t>
  </si>
  <si>
    <t xml:space="preserve">Rehabilitación del camino: E.C. Km. 83 (Bochil - Pichucalco) - Nachintón - Santo Domingo, tramo: Km. 0+000 - Km. 36+000 (T.A.) </t>
  </si>
  <si>
    <t>Rehabilitación del camino: Huitiupan - Amatan; tramo: Km. 0+000 - Km. 45+700, subtramo: Km. 26+000 - Km. 41+700 (T.A.)</t>
  </si>
  <si>
    <t>Rehabilitación del camino: La Libertad - Limites Chiapas - Tabasco, tramo: Km. 0+000 - Km. 3+700 (T.A)</t>
  </si>
  <si>
    <t>Rehabilitación del camino: Laja Tendida - Paraíso del Grijalva; tramo: Km. 0+000 al Km. 13+700 (T.A.)</t>
  </si>
  <si>
    <t>Rehabilitación del puente vehicular "El Mojón" de 62 ml., ubicado en el Km. 0+250 sobre el Camino E.C. ( Jiquipilas - El Ocote) - 14 de Septiembre</t>
  </si>
  <si>
    <t>Jiquipilas</t>
  </si>
  <si>
    <t>I0120</t>
  </si>
  <si>
    <t>FAFEF</t>
  </si>
  <si>
    <t>Camino: Chespal Nuevo - Pavencul, tramo: Km. 0+000 - Km. 27+360</t>
  </si>
  <si>
    <t>Tapachula</t>
  </si>
  <si>
    <t>Camino: Chicomuselo - Rizo de Oro, tramo: Km. 0+000 - Km. 36+800</t>
  </si>
  <si>
    <t>Chicomuselo</t>
  </si>
  <si>
    <t>Camino: Cintalapa - Rafael Cal y Mayor, tramo: Km. 0+000 - Km. 62+000.</t>
  </si>
  <si>
    <t>Camino: E.C. (Comitán - Las Margaritas) - La Independencia, tramo: Km. 0+000 - Km. 10+000.</t>
  </si>
  <si>
    <t>La Independencia</t>
  </si>
  <si>
    <t xml:space="preserve">Camino: E.C. (Soyalo - Francisco Sarabia) - Colonia Venustiano Carranza; tramo: Km. 0+000 - Km. 4+357.         </t>
  </si>
  <si>
    <t xml:space="preserve">Camino: Faja de Oro - Iturbide - El Águila; tramo Km. 0+000 - Km. 13+800.   </t>
  </si>
  <si>
    <t>Cacahoatán</t>
  </si>
  <si>
    <t>Camino: Motozintla - Niquivil - Pavencul, tramo: Km. 0+000 - Km. 42+300</t>
  </si>
  <si>
    <t>Motozintla</t>
  </si>
  <si>
    <t>Camino: Rivera La Unión (Castaño) - Julián Grajales, tramo: Km. 0+000 - Km. 17+000.</t>
  </si>
  <si>
    <t>Camino: Salto de Agua - E.C. (V. Hermosa - Mérida), tramo: Km. 0+000 - Km. 6+200</t>
  </si>
  <si>
    <t>Camino: San Antonio Las Rosas - E.C.(Candelaria - San Cristóbal), tramo: Km. 0+0000 - Km. 0+790.59</t>
  </si>
  <si>
    <t xml:space="preserve">Camino: Soyalo - Francisco Sarabia - Chicoasen; tramo: Km. 0+000 - Km. 35+000         </t>
  </si>
  <si>
    <t>Soyaló</t>
  </si>
  <si>
    <t>Camino: Tuxtla Gutiérrez - Suchiapa, tramo: Km. 0+000 - Km. 16+700</t>
  </si>
  <si>
    <t>Construcción de puente vehicular "Monte Verde" de 30.0 m.l. ubicado en el Km. 12+050, sobre el Camino: E.C. Puerto Arista - Paredón, tramo: Km. 0+000 - Km. 13+300</t>
  </si>
  <si>
    <t>Tonalá</t>
  </si>
  <si>
    <t>Construcción de puente vehicular s/n de 25 ml., ubicado en el Km. 1+050.20, sobre el Camino: E.C. (Villa Corzo - La Concordia) - desvío Salvador - Embarcadero Jericó - Loma Bonita</t>
  </si>
  <si>
    <t>Villa Corzo</t>
  </si>
  <si>
    <t>I012D</t>
  </si>
  <si>
    <t>Agua Potable, Drenaje y Tratamiento (Urbano). Ramo 16 – S074</t>
  </si>
  <si>
    <t>Ampliación de la planta de tratamiento de aguas residuales en la localidad El Jobo</t>
  </si>
  <si>
    <t>I012E</t>
  </si>
  <si>
    <t>SECRETARIADO EJECUTIVO DEL SISTEMA ESTATAL DE SEGURIDAD PÚBLICA</t>
  </si>
  <si>
    <t>C010B</t>
  </si>
  <si>
    <t>FASP. Ramo 33 – I011</t>
  </si>
  <si>
    <t>Infraestructura de las Instituciones de Seguridad Pública</t>
  </si>
  <si>
    <t>INSTITUTO DE LA INFRAESTRUCTURA FÍSICA EDUCATIVA DEL ESTADO DE CHIAPAS</t>
  </si>
  <si>
    <t>Reconstrucción y equipamiento de infraestructura educativa en la escuela primaria Valentín Gómez Farías clave CCT 07DPR3213M en la cabecera municipal</t>
  </si>
  <si>
    <t>Altamirano</t>
  </si>
  <si>
    <t>I0070</t>
  </si>
  <si>
    <t>FAM Infraestructura Educativa Básica</t>
  </si>
  <si>
    <t>Centro de Atención Múltiple Benito Juárez García (07DML0009Q)</t>
  </si>
  <si>
    <t>Centro De Atención Múltiple Modalidad Escuela (07DML0010F)</t>
  </si>
  <si>
    <t>Jardín de Niños Alfonso Caso Álvarez (07DCC0879P)</t>
  </si>
  <si>
    <t>Jardín de Niños Maria Montessori (07DCC0121W)</t>
  </si>
  <si>
    <t>Teopisca</t>
  </si>
  <si>
    <t>Jardín de Niños 20 de Noviembre (07DCC2042X)</t>
  </si>
  <si>
    <t>Jardín de Niños Angel Albino Corzo Castillejos (07EJN0158Y)</t>
  </si>
  <si>
    <t>El Parral</t>
  </si>
  <si>
    <t>Jardín de Niños Angela Peralta (07DCC1178D)</t>
  </si>
  <si>
    <t>Jardín de Niños Bartolomé Villatoro (07DCC0268P)</t>
  </si>
  <si>
    <t>Jardín de Niños Benito Juárez García (07DCC2055A)</t>
  </si>
  <si>
    <t xml:space="preserve">Jardín de Niños Calmecac (07DJN0420J) </t>
  </si>
  <si>
    <t>Ixtapa</t>
  </si>
  <si>
    <t>Jardín de Niños Camilo Pintado Rincón (07DJN0622F)</t>
  </si>
  <si>
    <t>Jardín de Niños David Alfaro Siqueiros (07DJN1708S)</t>
  </si>
  <si>
    <t>Jardín de Niños Delina Salgado Palacios (07DJN0456Y)</t>
  </si>
  <si>
    <t>Ocozocoautla de Espinosa</t>
  </si>
  <si>
    <t>Jardín de Niños Fernando Montes de Oca Rodríguez (07EJN0281Y)</t>
  </si>
  <si>
    <t>Jardín de Niños Francisco Ignacio Madero González (07DCC0859B)</t>
  </si>
  <si>
    <t>Jardín de Niños Francisco Villa (07DCC2040Z)</t>
  </si>
  <si>
    <t>Jardín de Niños Frida Kahlo Calderón (07DJN2097P)</t>
  </si>
  <si>
    <t>Huixtla</t>
  </si>
  <si>
    <t>Jardín de Niños Gerardo Murillo (07DJN0705O)</t>
  </si>
  <si>
    <t>Jardín de Niños Guadalupe Victoria (07DCC1936X)</t>
  </si>
  <si>
    <t>Jardín de Niños Héctor Ventura (07EJN0606N)</t>
  </si>
  <si>
    <t>Jardín de Niños Ignacio Comonfort (07DJN0480Y)</t>
  </si>
  <si>
    <t>Chiapilla</t>
  </si>
  <si>
    <t>Jardín de Niños Isabel Castillejos Velasco (07DJN1366M)</t>
  </si>
  <si>
    <t>Berriozábal</t>
  </si>
  <si>
    <t>Jardín de Niños Jacinto Perez Pajarito (07DCC0328N)</t>
  </si>
  <si>
    <t>Jardín de Niños José Felipe Flores (07DJN1643Z)</t>
  </si>
  <si>
    <t>Jardín de Niños José Maria Morelos y Pavón (07DCC1101P)</t>
  </si>
  <si>
    <t>Sitalá</t>
  </si>
  <si>
    <t>Jardín de Niños José Maria Morelos y Pavón (07DCC1341O)</t>
  </si>
  <si>
    <t>Tenejapa</t>
  </si>
  <si>
    <t>Jardín de Niños Juan de La Barrera E Inzaurraga (07DCC0751K)</t>
  </si>
  <si>
    <t>El Bosque</t>
  </si>
  <si>
    <t>Jardín de Niños Juan González (07DCC0561T)</t>
  </si>
  <si>
    <t>Jardín de Niños Juan Luis Vives (07DJN1154J)</t>
  </si>
  <si>
    <t>Villa Comaltitlán</t>
  </si>
  <si>
    <t>Jardín de Niños Justo Sierra Méndez (07EJN0059Y)</t>
  </si>
  <si>
    <t>Jardín de Niños Leona Vicario Fernández (07DCC1485K)</t>
  </si>
  <si>
    <t>Jardín de Niños Leona Vicario Fernández (07EJN0224G)</t>
  </si>
  <si>
    <t>Tuxtla Chico</t>
  </si>
  <si>
    <t>Jardín de Niños Luis Donaldo Colosio Murrieta (07DJN1997Z)</t>
  </si>
  <si>
    <t>Jardín de Niños Luz Esther Sánchez Ramirez (07EJN0708K)</t>
  </si>
  <si>
    <t>Totolapa</t>
  </si>
  <si>
    <t>Jardín de Niños Makarenko Antón Semianovich (07EJN0206R)</t>
  </si>
  <si>
    <t>Bella Vista</t>
  </si>
  <si>
    <t>Jardín de Niños Manuel Larrainzar Piñeiro</t>
  </si>
  <si>
    <t>Jardín de Niños Manuel Tamayo y Baus (07DJN0378K)</t>
  </si>
  <si>
    <t>Siltepec</t>
  </si>
  <si>
    <t>Jardín de Niños Margarita Maza de Juárez (07DCC0975S)</t>
  </si>
  <si>
    <t>Jardín de Niños Margarita Maza de Juárez (07DCC1131J)</t>
  </si>
  <si>
    <t>Jardín de Niños Maria Montessori (07DCC1827Q)</t>
  </si>
  <si>
    <t>Jardín de Niños Maria Rosaura Zapata Cano (07EJN0509L)</t>
  </si>
  <si>
    <t>Jardín de Niños Matilde Montoya Lafragua (07DCC1086N)</t>
  </si>
  <si>
    <t>Jardín de Niños Miguel Alemán Valdez (07DJN0463H)</t>
  </si>
  <si>
    <t>Jardín de Niños Miguel Hidalgo y Costilla (07DCC1813N)</t>
  </si>
  <si>
    <t>Jardín de Niños Netzahualcóyotl (07DCC0436V)</t>
  </si>
  <si>
    <t>Jardín de Niños Niños Héroes de Chapultepec (07DCC0652K)</t>
  </si>
  <si>
    <t>Jardín de Niños Rosario Castellanos Figueroa (07DCC1342N)</t>
  </si>
  <si>
    <t>Jardín de Niños Sostenes Esponda Farrera (07EJN0274O)</t>
  </si>
  <si>
    <t>Preescolar Emiliano Zapata Salazar (07DCC0672Y)</t>
  </si>
  <si>
    <t>Tila</t>
  </si>
  <si>
    <t>Primaria 16 de Septiembre (07DPB0215P)</t>
  </si>
  <si>
    <t>Primaria 20 de Noviembre (07DPR0063B)</t>
  </si>
  <si>
    <t>Huehuetán</t>
  </si>
  <si>
    <t>Primaria 24 de Febrero (07DPB0860W)</t>
  </si>
  <si>
    <t>Primaria 24 de Febrero (07DPR1475J)</t>
  </si>
  <si>
    <t>Primaria Adolfo López Mateos (07DPR0299O)</t>
  </si>
  <si>
    <t>Primaria Álvaro Obregón (07DPB0453Q)</t>
  </si>
  <si>
    <t>Primaria Álvaro Obregón (07DPB2517Y)</t>
  </si>
  <si>
    <t>Primaria América (07DPR0632C)</t>
  </si>
  <si>
    <t>La Trinitaria</t>
  </si>
  <si>
    <t>Primaria Angel Albino Corzo Castillejos (07DPB1625Z)</t>
  </si>
  <si>
    <t>Primaria Articulo Tercero Constitucional (07DPB0296Q)</t>
  </si>
  <si>
    <t>Primaria Belisario Domínguez Palencia (07DPB1947H)</t>
  </si>
  <si>
    <t>Primaria Belisario Domínguez Palencia (07DPB2321M)</t>
  </si>
  <si>
    <t>Primaria Belisario Domínguez Palencia (07DPR4827Q)</t>
  </si>
  <si>
    <t>Primaria Belisario Domínguez Palencia (07EPR0107H)</t>
  </si>
  <si>
    <t>Ixtacomitán</t>
  </si>
  <si>
    <t>Primaria Belisario Domínguez Palencia (07EPR0195S)</t>
  </si>
  <si>
    <t>Primaria Belisario Domínguez Palencia (07EPR0342L)</t>
  </si>
  <si>
    <t>Primaria Benito Juárez García (07DPB2417Z)</t>
  </si>
  <si>
    <t>Primaria Benito Juárez García (07DPR2102A)</t>
  </si>
  <si>
    <t>Primaria Benito Juárez García (07DPR4095V)</t>
  </si>
  <si>
    <t>Ixhuatán</t>
  </si>
  <si>
    <t>Primaria Benito Juárez García (07EPR0265X)</t>
  </si>
  <si>
    <t>Mazatán</t>
  </si>
  <si>
    <t>Primaria Benito Juárez García (07EPR0663V)</t>
  </si>
  <si>
    <t>Primaria Cesar Cruz Soto (07DPR1093C)</t>
  </si>
  <si>
    <t>Primaria Chiapa Unida (07DPR1329Z)</t>
  </si>
  <si>
    <t>Primaria Cuauhtémoc (07DPB3199I)</t>
  </si>
  <si>
    <t>Primaria Cuauhtémoc (07DPR0502J)</t>
  </si>
  <si>
    <t>Suchiate</t>
  </si>
  <si>
    <t>Primaria Cuauhtémoc (07DPR0785G)</t>
  </si>
  <si>
    <t>Primaria Cuauhtémoc (07DPR2077S)</t>
  </si>
  <si>
    <t>Primaria Eduardo Javier Albores (07EPR0596N)</t>
  </si>
  <si>
    <t>Primaria Emiliano Zapata Salazar (07DPB0346H)</t>
  </si>
  <si>
    <t>Primaria Emiliano Zapata Salazar (07DPB0632B)</t>
  </si>
  <si>
    <t xml:space="preserve">Primaria Emiliano Zapata Salazar (07DPR3132B) </t>
  </si>
  <si>
    <t>Primaria Erasto Urbina García (07DPB0178B)</t>
  </si>
  <si>
    <t>Primaria Escuadrón 201 (07DPR1065G)</t>
  </si>
  <si>
    <t>Primaria Flores Magón (07DPB0396P)</t>
  </si>
  <si>
    <t>Primaria Francisco González Bocanegra (07DPR1294Z)</t>
  </si>
  <si>
    <t>Primaria Francisco Larroyo (07EPR0465V)</t>
  </si>
  <si>
    <t>Primaria Fray Bartolomé de las Casas (07EPR0301L)</t>
  </si>
  <si>
    <t>Primaria Fray Matías de Córdova y Ordoñez (07DPR2079Q)</t>
  </si>
  <si>
    <t>Primaria Gregorio Torres Quintero (07DPR3473Z)</t>
  </si>
  <si>
    <t>Solosuchiapa</t>
  </si>
  <si>
    <t>Primaria Guadalupe Victoria (07DPB1120I)</t>
  </si>
  <si>
    <t>Pantepec</t>
  </si>
  <si>
    <t>Primaria Guadalupe Victoria (07DPR2941V)</t>
  </si>
  <si>
    <t>Montecristo de Guerrero</t>
  </si>
  <si>
    <t>Primaria Guadalupe Victoria (07DPR4005M)</t>
  </si>
  <si>
    <t>Primaria Guillermo Prieto (07DPB0736X)</t>
  </si>
  <si>
    <t>Primaria Ignacio José de Allende y Unzaga (07DPR1261I)</t>
  </si>
  <si>
    <t>Primaria Ignacio Manuel Altamirano Basilio (07DPR3065U)</t>
  </si>
  <si>
    <t>La Concordia</t>
  </si>
  <si>
    <t>Primaria Ignacio Ramirez Calzada (07DPB0366V)</t>
  </si>
  <si>
    <t>Primaria Jaime Nuno Roca (07DPB2455B)</t>
  </si>
  <si>
    <t>Primaria Jaime Nuno Roca (07EPR0018O)</t>
  </si>
  <si>
    <t>Catazajá</t>
  </si>
  <si>
    <t>Primaria Jaime Sabines Gutiérrez (07EPR0586G)</t>
  </si>
  <si>
    <t>Pueblo Nuevo Solistahuacán</t>
  </si>
  <si>
    <t>Primaria Jaime Torres Bodet (07DPR0999H)</t>
  </si>
  <si>
    <t>Mapastepec</t>
  </si>
  <si>
    <t>Primaria José Maria Morelos y Pavón (07DPR0103M)</t>
  </si>
  <si>
    <t>Primaria José Maria Morelos y Pavón (07DPR3432Z)</t>
  </si>
  <si>
    <t>Primaria José Vasconcelos Calderón (07DPB2600X)</t>
  </si>
  <si>
    <t>Primaria José Vasconcelos Calderón (07EPR0519I)</t>
  </si>
  <si>
    <t>Primaria Josefa Ortiz de Domínguez (07DPR4009I)</t>
  </si>
  <si>
    <t>Primaria Juan Álvarez Hurtado (07DPB2735L)</t>
  </si>
  <si>
    <t>Primaria Juan Escutia y Martínez (07DPB3188C)</t>
  </si>
  <si>
    <t>Unión Juárez</t>
  </si>
  <si>
    <t>Primaria Juan Escutia y Martínez (07DPR3274Z)</t>
  </si>
  <si>
    <t>Primaria Juan Sabines Gutiérrez (07DPB2040D)</t>
  </si>
  <si>
    <t>Primaria Justo Sierra Méndez (07DPB1505M)</t>
  </si>
  <si>
    <t>Primaria Justo Sierra Méndez (07DPB1863Z)</t>
  </si>
  <si>
    <t>Primaria Justo Sierra Méndez (07DPR0102N)</t>
  </si>
  <si>
    <t>Primaria Lázaro Cárdenas del Rio (07DPB2343Y)</t>
  </si>
  <si>
    <t>Primaria Lázaro Cárdenas del Rio (07DPB2416Z)</t>
  </si>
  <si>
    <t>Primaria Lázaro Cárdenas del Rio (07DPB2772P)</t>
  </si>
  <si>
    <t>Primaria Lázaro Cárdenas del Rio (07DPR3860R)</t>
  </si>
  <si>
    <t>Primaria Leona Vicario Fernández (07DPR1516T)</t>
  </si>
  <si>
    <t>Primaria Leona Vicario Fernández (07DPR3397J)</t>
  </si>
  <si>
    <t>Primaria Lucio Blanco (07DPB0966P)</t>
  </si>
  <si>
    <t>Primaria Manuel Gamio Martínez Centro de Integración Social 9 (07DCI0009W)</t>
  </si>
  <si>
    <t>Primaria Melchor Ocampo (07DPB1190D)</t>
  </si>
  <si>
    <t>Primaria México (07DPR4638Y)</t>
  </si>
  <si>
    <t>San Lucas</t>
  </si>
  <si>
    <t>Primaria Miguel Hidalgo y Costilla (07DPB2042B)</t>
  </si>
  <si>
    <t>Primaria Miguel Hidalgo y Costilla (07DPR0471G)</t>
  </si>
  <si>
    <t>Primaria Miguel Hidalgo y Costilla (07DPR0679X)</t>
  </si>
  <si>
    <t>Tuzantán</t>
  </si>
  <si>
    <t>Primaria Miguel Hidalgo y Costilla (07DPB2515Z)</t>
  </si>
  <si>
    <t>Primaria Narciso Mendoza (07DPR0737X)</t>
  </si>
  <si>
    <t>Primaria Narciso Mendoza (07DPR2352G)</t>
  </si>
  <si>
    <t>Primaria Netzahualcóyotl (07DPB2428E)</t>
  </si>
  <si>
    <t>Primaria Netzahualcóyotl (07DPB0949Z)</t>
  </si>
  <si>
    <t>Primaria Nicolás Bravo Rueda (07DPB2639I)</t>
  </si>
  <si>
    <t>Rayón</t>
  </si>
  <si>
    <t>Primaria Nicolás Bravo Rueda (07DPR0142O)</t>
  </si>
  <si>
    <t>Primaria Niños Héroes de Chapultepec (07DPB0308E)</t>
  </si>
  <si>
    <t>Primaria Niños Héroes de Chapultepec (07DPR4666U)</t>
  </si>
  <si>
    <t>Primaria Pilar Espinosa de León (07DPR0132H)</t>
  </si>
  <si>
    <t>Primaria Pitágoras (07DPB2754Z)</t>
  </si>
  <si>
    <t>Primaria Rafael Ramirez Castañeda (07DPR1271P)</t>
  </si>
  <si>
    <t>Primaria Raúl Téllez Chávez (07DPR4261C)</t>
  </si>
  <si>
    <t>Primaria Republica Argentina (07DPR2910B)</t>
  </si>
  <si>
    <t>Primaria Republica de Argentina (07DPR0566U)</t>
  </si>
  <si>
    <t>Primaria República de Nicaragua (07DPR3393N)</t>
  </si>
  <si>
    <t>Primaria Revolución Social (07DPB1240V)</t>
  </si>
  <si>
    <t>Primaria Rodulfo Figueroa Esquinca (07EPR0572D)</t>
  </si>
  <si>
    <t>Primaria Salvador Urbina (07EPR0065Z)</t>
  </si>
  <si>
    <t>Primaria Santos Degollado (07DPB0248G)</t>
  </si>
  <si>
    <t>Primaria Siervo de la Nación (07DPB0312R)</t>
  </si>
  <si>
    <t>Primaria Tierra y Libertad (07DPB1609H)</t>
  </si>
  <si>
    <t>Primaria Unión y Progreso (07EPR0189H)</t>
  </si>
  <si>
    <t>Primaria Valentín Gomez Farías (07DPB0091X)</t>
  </si>
  <si>
    <t>Primaria Venustiano Carranza Garza (07DPB1238G)</t>
  </si>
  <si>
    <t>Primaria Vicente Ramón Guerrero Saldaña (07EPR0019N)</t>
  </si>
  <si>
    <t>Primaria Vicente Ramón Guerrero Saldaña (07DPB2501X)</t>
  </si>
  <si>
    <t>Primaria Vicente Ramón Guerrero Saldaña (07EPR0130I)</t>
  </si>
  <si>
    <t>Osumacinta</t>
  </si>
  <si>
    <t>Primaria Voz de Mi Patria (07DPR1190E)</t>
  </si>
  <si>
    <t>Secundaria Comunitaria Rosario Castellanos Figueroa (07ESC0009B)</t>
  </si>
  <si>
    <t>Secundaria Emilio Rabasa Estebanell (07EES0118G)</t>
  </si>
  <si>
    <t>Secundaria General 53 (07DES0059I)</t>
  </si>
  <si>
    <t>Secundaria José Vasconcelos Calderón (07DES0009A)</t>
  </si>
  <si>
    <t>Secundaria Juan de la Barrera e Inzaurraga (07DES0060Y)</t>
  </si>
  <si>
    <t>Secundaria Juan Sabines Gutiérrez (07EES0190Q)</t>
  </si>
  <si>
    <t>Secundaria Justo Sierra Méndez (07EES0026Q)</t>
  </si>
  <si>
    <t>Secundaria Técnica No. 25 (07DST0025K)</t>
  </si>
  <si>
    <t>Secundaria Técnica No. 40 (07DST0040C)</t>
  </si>
  <si>
    <t>Secundaria Técnica No. 67 (07DST0075S)</t>
  </si>
  <si>
    <t>Secundaria Técnica No. 85 (07DST0089V)</t>
  </si>
  <si>
    <t>Secundaria Técnica No. 93 (07DST0097D)</t>
  </si>
  <si>
    <t>Secundaria Técnica No. 114 (07DST0117A)</t>
  </si>
  <si>
    <t>Secundaria Técnica No. 152 (07DST0155D)</t>
  </si>
  <si>
    <t>Secundaria Técnica Industrial No. 146 (07DST0149T)</t>
  </si>
  <si>
    <t>Telesecundaria No. 043 Moctezuma (07ETV0165X)</t>
  </si>
  <si>
    <t>Telesecundaria No. 046 José Vasconcelos Calderón (07ETV0021A)</t>
  </si>
  <si>
    <t>Telesecundaria No. 062 Octavio Paz Lozano (07ETV0099O)</t>
  </si>
  <si>
    <t>Telesecundaria No. 084 El Niño Artillero (07ETV0036C)</t>
  </si>
  <si>
    <t>Telesecundaria No. 093 Juan de Grijalva (07ETV0042N)</t>
  </si>
  <si>
    <t>Telesecundaria No. 123 Jaime Sabines Gutiérrez (07ETV0359K)</t>
  </si>
  <si>
    <t>Telesecundaria No. 190 15 De Mayo (07ETV0063Z)</t>
  </si>
  <si>
    <t>Telesecundaria No. 195 14 de Septiembre (07ETV0262Z)</t>
  </si>
  <si>
    <t>Telesecundaria No. 236 (07ETV0272F)</t>
  </si>
  <si>
    <t>Telesecundaria No. 237 (07ETV0273E)</t>
  </si>
  <si>
    <t>Telesecundaria No. 282 Julián Grajales (07ETV0082O)</t>
  </si>
  <si>
    <t>Telesecundaria No. 310 Alfonso Caso Álvarez (07ETV0116O)</t>
  </si>
  <si>
    <t>Huían</t>
  </si>
  <si>
    <t>Telesecundaria No. 340 Benito Juárez García (07ETV0345H)</t>
  </si>
  <si>
    <t>Telesecundaria No. 358 Victoria Utrilla Caballero (07ETV0365V)</t>
  </si>
  <si>
    <t>Telesecundaria No. 383 Sentimientos de La Nación (07ETV0155Q)</t>
  </si>
  <si>
    <t>Telesecundaria No. 394 (07ETV0401J)</t>
  </si>
  <si>
    <t>Telesecundaria No. 484 (07ETV0508B)</t>
  </si>
  <si>
    <t>Tecpatán</t>
  </si>
  <si>
    <t>Telesecundaria No. 518 Fray Víctor María Flores Fernández (07ETV0543H)</t>
  </si>
  <si>
    <t>Telesecundaria No. 600 (07ETV0676Y)</t>
  </si>
  <si>
    <t>Telesecundaria No. 720 Luis Donaldo Colosio Murrieta (07ETV0761V)</t>
  </si>
  <si>
    <t>Telesecundaria No. 754 Paulo Freire (07ETV0774Z)</t>
  </si>
  <si>
    <t>Telesecundaria No. 820 Miguel de Cervantes Saavedra (07ETV0843E)</t>
  </si>
  <si>
    <t>Telesecundaria No. 829 Tierra y Libertad (07ETV0851N)</t>
  </si>
  <si>
    <t>Telesecundaria No. 1015 Sentimientos de la Nación (07ETV1014Y)</t>
  </si>
  <si>
    <t>Telesecundaria No. 1070 (07ETV1091C)</t>
  </si>
  <si>
    <t>Telesecundaria No. 1212 Carlos Pellicer Cámara (07ETV1235I)</t>
  </si>
  <si>
    <t>Telesecundaria No. 1240 Luis Espinosa López (07ETV1263E)</t>
  </si>
  <si>
    <t>Telesecundaria No. 1252 Guillermo González Camarena (07ETV1275J)</t>
  </si>
  <si>
    <t>Telesecundaria No. 1266 Gustavo Díaz Ordaz (07ETV1289M)</t>
  </si>
  <si>
    <t>Telesecundaria No. 1417 Francisco Ignacio Madero González (07ETV1440S)</t>
  </si>
  <si>
    <t>Telesecundaria No. 1451 Manuel Velasco Suarez (07ETV1474I)</t>
  </si>
  <si>
    <t>Telesecundaria No. 1458 Vicente Guerrero (07ETV0153S)</t>
  </si>
  <si>
    <t>Telesecundaria No. 1484 Ignacio José de Allende y Unzaga (07ETV1477F)</t>
  </si>
  <si>
    <t>Telesecundaria No. 1485 Niños Héroes de Chapultepec (07ETV1478E)</t>
  </si>
  <si>
    <t>I007B</t>
  </si>
  <si>
    <t>FAM Certificados de Infraestructura Básica</t>
  </si>
  <si>
    <t>Jardín de Niños Álvaro Obregón</t>
  </si>
  <si>
    <t>Jardín de Niños 16 de Septiembre</t>
  </si>
  <si>
    <t>Jardín de Niños Agustín Melgar</t>
  </si>
  <si>
    <t>Jardín de Niños Angela Peralta</t>
  </si>
  <si>
    <t>Jardín de Niños Benito Juárez García</t>
  </si>
  <si>
    <t>Jardín de Niños Celestin Freinet</t>
  </si>
  <si>
    <t>Jardín de Niños Fray Matías Antonio de Córdova y Ordoñez</t>
  </si>
  <si>
    <t>Jardín de Niños Gabriela Mistral</t>
  </si>
  <si>
    <t>Jardín de Niños José de los Reyes Martínez</t>
  </si>
  <si>
    <t>Jardín de Niños José Maria Morelos y Pavón</t>
  </si>
  <si>
    <t>Jardín de Niños Josefa Ortiz de Domínguez</t>
  </si>
  <si>
    <t>Jardín de Niños Juan Amos Comenio</t>
  </si>
  <si>
    <t>Jardín de Niños Manuel Maria Ponce</t>
  </si>
  <si>
    <t>Jardín de Niños Naciones Unidas</t>
  </si>
  <si>
    <t>Jardín de Niños Prudencio Moscoso Pastrana</t>
  </si>
  <si>
    <t>Jardín de Niños Rosario Castellanos Figueroa</t>
  </si>
  <si>
    <t>Primaria 21 de Marzo</t>
  </si>
  <si>
    <t>Primaria Adolfo López Mateos</t>
  </si>
  <si>
    <t>Primaria Alberto González Blanco</t>
  </si>
  <si>
    <t>Primaria Amado Nervo Ordaz</t>
  </si>
  <si>
    <t>Primaria Angel Albino Corzo Castillejos</t>
  </si>
  <si>
    <t>Primaria Belisario Domínguez Palencia</t>
  </si>
  <si>
    <t>Primaria Benito Juárez García</t>
  </si>
  <si>
    <t>Chicoasén</t>
  </si>
  <si>
    <t>Primaria Carlos Augusto Vidal Sánchez</t>
  </si>
  <si>
    <t>Primaria Emiliano Zapata Salazar</t>
  </si>
  <si>
    <t>Primaria Felipe Carrillo Puerto</t>
  </si>
  <si>
    <t>Primaria Fernando Castañón Gamboa</t>
  </si>
  <si>
    <t>Primaria Francisco Ignacio Madero González</t>
  </si>
  <si>
    <t>Tapilula</t>
  </si>
  <si>
    <t>Primaria Francisco Javier Mina Larrea</t>
  </si>
  <si>
    <t>Primaria Guillermo Prieto</t>
  </si>
  <si>
    <t>El Porvenir</t>
  </si>
  <si>
    <t>Primaria Hercilio Espinoza Esquinca</t>
  </si>
  <si>
    <t>Primaria Hermoso Nájera</t>
  </si>
  <si>
    <t>Primaria Ignacio Allende</t>
  </si>
  <si>
    <t>Primaria Ignacio Zaragoza Seguin</t>
  </si>
  <si>
    <t>Jitotol</t>
  </si>
  <si>
    <t>Primaria Jaime Torres Bodet</t>
  </si>
  <si>
    <t>Primaria José Maria Luis Mora</t>
  </si>
  <si>
    <t>Primaria Juan Álvarez (07DPR0510S)</t>
  </si>
  <si>
    <t>Primaria Juan de la Barrera E Inzaurraga</t>
  </si>
  <si>
    <t>Primaria Juan Escutia y Martínez</t>
  </si>
  <si>
    <t>Primaria Juan Sabines Gutiérrez</t>
  </si>
  <si>
    <t>Primaria La Democracia</t>
  </si>
  <si>
    <t>Primaria Lázaro Cárdenas de Río</t>
  </si>
  <si>
    <t>Primaria Miguel Alemán Valdés</t>
  </si>
  <si>
    <t>Juárez</t>
  </si>
  <si>
    <t>Primaria Miguel Álvarez del Toro</t>
  </si>
  <si>
    <t>Primaria Moctezuma I</t>
  </si>
  <si>
    <t>Primaria Nicolás Bravo Rueda</t>
  </si>
  <si>
    <t>Primaria Niños Héroes de Chapultepec</t>
  </si>
  <si>
    <t>Ocotepec</t>
  </si>
  <si>
    <t>Primaria Plan de Iguala</t>
  </si>
  <si>
    <t>Primaria Primero de Mayo</t>
  </si>
  <si>
    <t>Secundaria Belisario Domínguez Palencia</t>
  </si>
  <si>
    <t>Secundaria Benito Juárez García</t>
  </si>
  <si>
    <t>Suchiapa</t>
  </si>
  <si>
    <t>Secundaria Juan Jaime Domínguez Ortega</t>
  </si>
  <si>
    <t>Arriaga</t>
  </si>
  <si>
    <t>Secundaria Sierra Madre de Chiapas</t>
  </si>
  <si>
    <t>Secundaria No. Técnica 60</t>
  </si>
  <si>
    <t>Secundaria No. Técnica 76 (07DST0078P)</t>
  </si>
  <si>
    <t>Secundaria No. Técnica 129</t>
  </si>
  <si>
    <t>Secundaria No. Técnica Agropecuaria No. 160</t>
  </si>
  <si>
    <t>Benemérito de las Américas</t>
  </si>
  <si>
    <t>Telesecundaria No. 048 Ricardo Flores Magón</t>
  </si>
  <si>
    <t>Telesecundaria No. 141 José Emilio Grajales Moguel</t>
  </si>
  <si>
    <t>Telesecundaria No. 193 Emilio Rabasa Estebanell</t>
  </si>
  <si>
    <t>Telesecundaria No. 324 El Relicario</t>
  </si>
  <si>
    <t>Telesecundaria No. 329 Valentín Gomez Farías</t>
  </si>
  <si>
    <t>Telesecundaria No. 486 Rosario Castellanos Figueroa</t>
  </si>
  <si>
    <t>Telesecundaria No. 1371 Bicentenario</t>
  </si>
  <si>
    <t>Telesecundaria No. 1380 Javier Álvarez Ramos</t>
  </si>
  <si>
    <t>Telesecundaria No. 1413 Quetzalcóatl</t>
  </si>
  <si>
    <t>I0080</t>
  </si>
  <si>
    <t>FAM Infraestructura Educativa Media Superior</t>
  </si>
  <si>
    <t>CECYT No 47 Estación Huehuetán (07ETC0049S)</t>
  </si>
  <si>
    <t>COBACH 251 Huixtla (07ECB0117J)</t>
  </si>
  <si>
    <t>Escuela Preparatoria Jaime Sabines Gutiérrez (07EBH0097H)</t>
  </si>
  <si>
    <t>Escuela Preparatoria No. 6 del Estado (07EBH0027M)</t>
  </si>
  <si>
    <t>Escuela Preparatoria Simojovel (07EBH0052L)</t>
  </si>
  <si>
    <t>I008B</t>
  </si>
  <si>
    <t>FAM Certificados de Infraestructura Media Superior</t>
  </si>
  <si>
    <t>Centro de Capacitación Técnica Industrial 86</t>
  </si>
  <si>
    <t>EMSAD No. 111 Rizo de Oro</t>
  </si>
  <si>
    <t>EMSAD No. 322 Emiliano Zapata Salazar</t>
  </si>
  <si>
    <t>Marqués de Comillas</t>
  </si>
  <si>
    <t>Plantel Conalep No. 312 Tuxtla Gutiérrez</t>
  </si>
  <si>
    <t>I008C</t>
  </si>
  <si>
    <t>FAM Infraestructura Educativa Superior</t>
  </si>
  <si>
    <t>Consolidación de obra en la infraestructura de la Universidad Pedagógica Nacional Unidad 071 Tuxtla (07DUP0001C)</t>
  </si>
  <si>
    <t>Construcción de cancha de usos múltiples en la Unidad UPN 71 Tuxtla Subsede Las Margaritas (07DUP0001C)</t>
  </si>
  <si>
    <t>Construcción de cancha de usos múltiples en la Unidad UPN 71 Tuxtla Subsede Villa corzo (07DUP0001C)</t>
  </si>
  <si>
    <t>Construcción de domo en la unidad UPN 72 Tapachula (07DUP0002B)</t>
  </si>
  <si>
    <t>Construcción de edificio con función de tipo académico departamental tipo II, para la atención a incremento de matricula escolar (Etapa 1) en el Instituto Tecnológico de Cintalapa (07EIT0001T)</t>
  </si>
  <si>
    <t>Construcción de la segunda etapa del centro de información para 600 estudiantes simultáneos en el Instituto Tecnológico de Tuxtla Gutiérrez (07DIT0029Z)</t>
  </si>
  <si>
    <t>Mantenimiento de la unidad académica multidisciplinaria de la Universidad Intercultural de Chiapas (07EIU0003Q)</t>
  </si>
  <si>
    <t>Mantenimiento de la unidad académica multidisciplinaria de la Universidad Intercultural de Chiapas (07EIU0004P)</t>
  </si>
  <si>
    <t>Mantenimiento de la unidad académica multidisciplinaria Valle de Tulijá, de la Universidad Intercultural de Chiapas (07EIU0005O)</t>
  </si>
  <si>
    <t>Mantenimiento de la unidad académica multidisciplinaria de la Universidad Intercultural de Chiapas (07EIU0002R)</t>
  </si>
  <si>
    <t>Yajalón</t>
  </si>
  <si>
    <t>Mantenimiento en la sede central de la Universidad Intercultural de Chiapas (07EIU0001S)</t>
  </si>
  <si>
    <t>Rehabilitación integral de edificios de la Facultad de Música de la UNICACH (07ESU0046V)</t>
  </si>
  <si>
    <t>Rehabilitación integral de edificios de la subsede Acapetahua de la UNICACH (07ESU0039L)</t>
  </si>
  <si>
    <t>I008E</t>
  </si>
  <si>
    <t>FAM Certificados de Infraestructura Superior</t>
  </si>
  <si>
    <t>Escuela Normal Mactumatzá</t>
  </si>
  <si>
    <t>Instituto Tecnológico de Tapachula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</si>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</sst>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164" fontId="7" fillId="3" borderId="2" xfId="1" applyNumberFormat="1" applyFont="1" applyFill="1" applyBorder="1" applyAlignment="1">
      <alignment horizontal="center" vertical="center" wrapText="1" readingOrder="1"/>
    </xf>
    <xf numFmtId="164" fontId="7" fillId="3" borderId="3" xfId="1" applyNumberFormat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164" fontId="7" fillId="3" borderId="5" xfId="1" applyNumberFormat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164" fontId="7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164" fontId="6" fillId="0" borderId="0" xfId="3" applyNumberFormat="1" applyFont="1" applyFill="1" applyBorder="1" applyAlignment="1">
      <alignment vertical="top"/>
    </xf>
    <xf numFmtId="0" fontId="4" fillId="0" borderId="0" xfId="3" applyFont="1" applyFill="1" applyAlignment="1">
      <alignment vertical="top"/>
    </xf>
    <xf numFmtId="4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49" fontId="4" fillId="4" borderId="0" xfId="3" applyNumberFormat="1" applyFont="1" applyFill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165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justify" vertical="center"/>
    </xf>
    <xf numFmtId="49" fontId="4" fillId="0" borderId="0" xfId="3" applyNumberFormat="1" applyFont="1" applyBorder="1" applyAlignment="1">
      <alignment horizontal="justify"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64" fontId="8" fillId="5" borderId="0" xfId="3" applyNumberFormat="1" applyFont="1" applyFill="1" applyBorder="1" applyAlignment="1">
      <alignment horizontal="right" vertical="top"/>
    </xf>
    <xf numFmtId="0" fontId="4" fillId="0" borderId="0" xfId="3" applyFont="1" applyAlignment="1">
      <alignment vertical="top"/>
    </xf>
    <xf numFmtId="4" fontId="4" fillId="0" borderId="0" xfId="3" applyNumberFormat="1" applyFont="1" applyAlignment="1">
      <alignment vertical="top"/>
    </xf>
    <xf numFmtId="49" fontId="6" fillId="0" borderId="0" xfId="3" applyNumberFormat="1" applyFont="1" applyFill="1" applyBorder="1" applyAlignment="1">
      <alignment horizontal="center" vertical="top"/>
    </xf>
    <xf numFmtId="49" fontId="6" fillId="0" borderId="0" xfId="3" applyNumberFormat="1" applyFont="1" applyFill="1" applyBorder="1" applyAlignment="1">
      <alignment horizontal="justify" vertical="top"/>
    </xf>
    <xf numFmtId="164" fontId="9" fillId="0" borderId="0" xfId="3" applyNumberFormat="1" applyFont="1" applyFill="1" applyBorder="1" applyAlignment="1">
      <alignment horizontal="right" vertical="top"/>
    </xf>
    <xf numFmtId="0" fontId="6" fillId="0" borderId="0" xfId="3" applyFont="1" applyAlignment="1">
      <alignment horizontal="center" vertical="top"/>
    </xf>
    <xf numFmtId="4" fontId="6" fillId="0" borderId="0" xfId="3" applyNumberFormat="1" applyFont="1" applyAlignment="1">
      <alignment horizontal="center" vertical="top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4" fontId="6" fillId="0" borderId="0" xfId="3" applyNumberFormat="1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left"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4" fontId="4" fillId="0" borderId="0" xfId="3" applyNumberFormat="1" applyFont="1" applyBorder="1" applyAlignment="1">
      <alignment vertical="top"/>
    </xf>
    <xf numFmtId="49" fontId="6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49" fontId="6" fillId="0" borderId="0" xfId="3" applyNumberFormat="1" applyFont="1" applyBorder="1" applyAlignment="1">
      <alignment horizontal="justify" vertical="top"/>
    </xf>
    <xf numFmtId="0" fontId="6" fillId="0" borderId="0" xfId="1" applyFont="1" applyBorder="1" applyAlignment="1">
      <alignment horizontal="center" vertical="top"/>
    </xf>
    <xf numFmtId="165" fontId="8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vertical="top"/>
    </xf>
    <xf numFmtId="49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horizontal="center" vertical="top"/>
    </xf>
    <xf numFmtId="4" fontId="6" fillId="0" borderId="0" xfId="3" applyNumberFormat="1" applyFont="1" applyBorder="1" applyAlignment="1">
      <alignment vertical="top"/>
    </xf>
    <xf numFmtId="0" fontId="4" fillId="0" borderId="0" xfId="3" applyFont="1" applyFill="1" applyBorder="1" applyAlignment="1">
      <alignment horizontal="left" vertical="top"/>
    </xf>
    <xf numFmtId="164" fontId="4" fillId="5" borderId="0" xfId="1" applyNumberFormat="1" applyFont="1" applyFill="1" applyBorder="1" applyAlignment="1">
      <alignment horizontal="right" vertical="top"/>
    </xf>
    <xf numFmtId="49" fontId="6" fillId="0" borderId="7" xfId="3" applyNumberFormat="1" applyFont="1" applyBorder="1" applyAlignment="1">
      <alignment horizontal="left" vertical="top"/>
    </xf>
    <xf numFmtId="49" fontId="6" fillId="0" borderId="7" xfId="3" applyNumberFormat="1" applyFont="1" applyBorder="1" applyAlignment="1">
      <alignment horizontal="center" vertical="top"/>
    </xf>
    <xf numFmtId="49" fontId="6" fillId="0" borderId="7" xfId="3" applyNumberFormat="1" applyFont="1" applyBorder="1" applyAlignment="1">
      <alignment horizontal="justify" vertical="top"/>
    </xf>
    <xf numFmtId="0" fontId="6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64" fontId="9" fillId="0" borderId="7" xfId="3" applyNumberFormat="1" applyFont="1" applyFill="1" applyBorder="1" applyAlignment="1">
      <alignment horizontal="right" vertical="top"/>
    </xf>
    <xf numFmtId="49" fontId="4" fillId="0" borderId="0" xfId="3" applyNumberFormat="1" applyFont="1" applyBorder="1" applyAlignment="1">
      <alignment horizontal="justify" vertical="top" wrapText="1"/>
    </xf>
    <xf numFmtId="164" fontId="6" fillId="0" borderId="0" xfId="3" applyNumberFormat="1" applyFont="1" applyBorder="1" applyAlignment="1">
      <alignment horizontal="right" vertical="top"/>
    </xf>
    <xf numFmtId="49" fontId="4" fillId="0" borderId="7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center" vertical="top"/>
    </xf>
    <xf numFmtId="0" fontId="4" fillId="0" borderId="7" xfId="3" applyFont="1" applyBorder="1" applyAlignment="1">
      <alignment vertical="top"/>
    </xf>
    <xf numFmtId="0" fontId="6" fillId="0" borderId="7" xfId="1" applyFont="1" applyBorder="1" applyAlignment="1">
      <alignment horizontal="center" vertical="top"/>
    </xf>
    <xf numFmtId="164" fontId="6" fillId="0" borderId="7" xfId="3" applyNumberFormat="1" applyFont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center" vertical="top"/>
    </xf>
    <xf numFmtId="164" fontId="6" fillId="0" borderId="0" xfId="3" applyNumberFormat="1" applyFont="1" applyFill="1" applyBorder="1" applyAlignment="1">
      <alignment horizontal="right" vertical="top"/>
    </xf>
    <xf numFmtId="4" fontId="4" fillId="0" borderId="0" xfId="3" applyNumberFormat="1" applyFont="1" applyFill="1" applyBorder="1" applyAlignment="1">
      <alignment vertical="top"/>
    </xf>
    <xf numFmtId="164" fontId="6" fillId="0" borderId="0" xfId="3" applyNumberFormat="1" applyFont="1" applyBorder="1" applyAlignment="1">
      <alignment horizontal="center" vertical="top"/>
    </xf>
    <xf numFmtId="164" fontId="9" fillId="0" borderId="0" xfId="3" applyNumberFormat="1" applyFont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vertical="top"/>
    </xf>
    <xf numFmtId="164" fontId="4" fillId="0" borderId="0" xfId="3" applyNumberFormat="1" applyFont="1" applyBorder="1" applyAlignment="1">
      <alignment horizontal="right" vertical="top"/>
    </xf>
    <xf numFmtId="164" fontId="6" fillId="0" borderId="0" xfId="1" applyNumberFormat="1" applyFont="1" applyBorder="1" applyAlignment="1">
      <alignment horizontal="right" vertical="top"/>
    </xf>
    <xf numFmtId="49" fontId="4" fillId="0" borderId="0" xfId="3" applyNumberFormat="1" applyFont="1" applyFill="1" applyBorder="1" applyAlignment="1">
      <alignment horizontal="justify" vertical="top"/>
    </xf>
    <xf numFmtId="165" fontId="8" fillId="0" borderId="0" xfId="3" applyNumberFormat="1" applyFont="1" applyFill="1" applyBorder="1" applyAlignment="1">
      <alignment horizontal="right" vertical="top"/>
    </xf>
    <xf numFmtId="164" fontId="6" fillId="0" borderId="7" xfId="1" applyNumberFormat="1" applyFont="1" applyBorder="1" applyAlignment="1">
      <alignment horizontal="right" vertical="top"/>
    </xf>
    <xf numFmtId="164" fontId="9" fillId="0" borderId="7" xfId="3" applyNumberFormat="1" applyFont="1" applyBorder="1" applyAlignment="1">
      <alignment horizontal="right" vertical="top"/>
    </xf>
    <xf numFmtId="49" fontId="10" fillId="0" borderId="8" xfId="3" applyNumberFormat="1" applyFont="1" applyBorder="1" applyAlignment="1">
      <alignment horizontal="left" vertical="top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164" fontId="6" fillId="0" borderId="0" xfId="3" applyNumberFormat="1" applyFont="1" applyAlignment="1">
      <alignment vertical="top"/>
    </xf>
    <xf numFmtId="4" fontId="6" fillId="0" borderId="0" xfId="3" applyNumberFormat="1" applyFont="1" applyAlignment="1">
      <alignment vertical="top"/>
    </xf>
  </cellXfs>
  <cellStyles count="4">
    <cellStyle name="Normal" xfId="0" builtinId="0"/>
    <cellStyle name="Normal 2 3" xfId="1" xr:uid="{491E9B11-8198-41C2-84A6-01B4135CDDE1}"/>
    <cellStyle name="Normal 4 2 2 2 2" xfId="2" xr:uid="{F988479D-4369-4D6F-AF0F-712A15FBFB18}"/>
    <cellStyle name="Normal 6 2 2 2" xfId="3" xr:uid="{05C8D88D-FD02-447A-A5F7-D76227749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9D33-FFC1-4C2F-8AF7-4EF3E7F23828}">
  <dimension ref="A1:Q644"/>
  <sheetViews>
    <sheetView showGridLines="0" tabSelected="1" topLeftCell="A631" zoomScaleNormal="100" workbookViewId="0">
      <selection sqref="A1:O644"/>
    </sheetView>
  </sheetViews>
  <sheetFormatPr baseColWidth="10" defaultRowHeight="12.75" x14ac:dyDescent="0.25"/>
  <cols>
    <col min="1" max="3" width="2" style="100" customWidth="1"/>
    <col min="4" max="4" width="6.7109375" style="100" customWidth="1"/>
    <col min="5" max="5" width="60.7109375" style="101" customWidth="1"/>
    <col min="6" max="6" width="2.7109375" style="41" customWidth="1"/>
    <col min="7" max="7" width="24.85546875" style="46" bestFit="1" customWidth="1"/>
    <col min="8" max="15" width="14" style="102" customWidth="1"/>
    <col min="16" max="16" width="13" style="41" bestFit="1" customWidth="1"/>
    <col min="17" max="17" width="15.28515625" style="103" bestFit="1" customWidth="1"/>
    <col min="18" max="16384" width="11.42578125" style="101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3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3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"/>
    </row>
    <row r="4" spans="1:17" s="6" customFormat="1" ht="15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5"/>
    </row>
    <row r="5" spans="1:17" s="6" customFormat="1" ht="15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5"/>
    </row>
    <row r="6" spans="1:17" s="6" customFormat="1" ht="15.75" customHeight="1" x14ac:dyDescent="0.25">
      <c r="A6" s="7" t="s">
        <v>5</v>
      </c>
      <c r="B6" s="8"/>
      <c r="C6" s="8"/>
      <c r="D6" s="8"/>
      <c r="E6" s="8"/>
      <c r="F6" s="8" t="s">
        <v>6</v>
      </c>
      <c r="G6" s="8"/>
      <c r="H6" s="9" t="s">
        <v>7</v>
      </c>
      <c r="I6" s="9"/>
      <c r="J6" s="9"/>
      <c r="K6" s="9"/>
      <c r="L6" s="9"/>
      <c r="M6" s="9"/>
      <c r="N6" s="9"/>
      <c r="O6" s="10"/>
      <c r="P6" s="2"/>
      <c r="Q6" s="5"/>
    </row>
    <row r="7" spans="1:17" s="16" customFormat="1" ht="59.25" customHeight="1" x14ac:dyDescent="0.25">
      <c r="A7" s="11"/>
      <c r="B7" s="12"/>
      <c r="C7" s="12"/>
      <c r="D7" s="12"/>
      <c r="E7" s="12"/>
      <c r="F7" s="12"/>
      <c r="G7" s="12"/>
      <c r="H7" s="13" t="s">
        <v>8</v>
      </c>
      <c r="I7" s="13" t="s">
        <v>9</v>
      </c>
      <c r="J7" s="13" t="s">
        <v>10</v>
      </c>
      <c r="K7" s="13" t="s">
        <v>11</v>
      </c>
      <c r="L7" s="14" t="s">
        <v>12</v>
      </c>
      <c r="M7" s="13" t="s">
        <v>13</v>
      </c>
      <c r="N7" s="13" t="s">
        <v>14</v>
      </c>
      <c r="O7" s="15" t="s">
        <v>15</v>
      </c>
      <c r="Q7" s="17"/>
    </row>
    <row r="8" spans="1:17" s="25" customFormat="1" ht="3" customHeight="1" x14ac:dyDescent="0.25">
      <c r="A8" s="18"/>
      <c r="B8" s="18"/>
      <c r="C8" s="18"/>
      <c r="D8" s="18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3"/>
      <c r="Q8" s="24"/>
    </row>
    <row r="9" spans="1:17" s="29" customFormat="1" x14ac:dyDescent="0.25">
      <c r="A9" s="26" t="s">
        <v>15</v>
      </c>
      <c r="B9" s="26"/>
      <c r="C9" s="26"/>
      <c r="D9" s="26"/>
      <c r="E9" s="26"/>
      <c r="F9" s="27"/>
      <c r="G9" s="27"/>
      <c r="H9" s="28">
        <f t="shared" ref="H9:N9" si="0">SUM(H11,H17,H224,H230)</f>
        <v>36309681.040000007</v>
      </c>
      <c r="I9" s="28">
        <f t="shared" si="0"/>
        <v>72325472.419999987</v>
      </c>
      <c r="J9" s="28">
        <f t="shared" si="0"/>
        <v>117027.66</v>
      </c>
      <c r="K9" s="28">
        <f t="shared" si="0"/>
        <v>55943.31</v>
      </c>
      <c r="L9" s="28">
        <f t="shared" si="0"/>
        <v>1142829.73</v>
      </c>
      <c r="M9" s="28">
        <f t="shared" si="0"/>
        <v>41538481.710000001</v>
      </c>
      <c r="N9" s="28">
        <f t="shared" si="0"/>
        <v>1400160196.6300001</v>
      </c>
      <c r="O9" s="28">
        <f>SUM(O11,O17,O224,O230)</f>
        <v>1551649632.5000002</v>
      </c>
      <c r="Q9" s="30"/>
    </row>
    <row r="10" spans="1:17" s="29" customFormat="1" x14ac:dyDescent="0.25">
      <c r="A10" s="18"/>
      <c r="B10" s="18"/>
      <c r="C10" s="18"/>
      <c r="D10" s="18"/>
      <c r="E10" s="18"/>
      <c r="F10" s="31"/>
      <c r="G10" s="31"/>
      <c r="H10" s="32"/>
      <c r="I10" s="32"/>
      <c r="J10" s="32"/>
      <c r="K10" s="32"/>
      <c r="L10" s="32"/>
      <c r="M10" s="32"/>
      <c r="N10" s="32"/>
      <c r="O10" s="32"/>
      <c r="Q10" s="30"/>
    </row>
    <row r="11" spans="1:17" s="29" customFormat="1" ht="27" customHeight="1" x14ac:dyDescent="0.25">
      <c r="A11" s="33" t="s">
        <v>16</v>
      </c>
      <c r="B11" s="33"/>
      <c r="C11" s="33"/>
      <c r="D11" s="33"/>
      <c r="E11" s="33"/>
      <c r="F11" s="31"/>
      <c r="G11" s="31"/>
      <c r="H11" s="32">
        <f>SUM(H12)</f>
        <v>5716882.79</v>
      </c>
      <c r="I11" s="32">
        <f t="shared" ref="I11:O14" si="1">SUM(I12)</f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5716882.79</v>
      </c>
      <c r="Q11" s="30"/>
    </row>
    <row r="12" spans="1:17" s="29" customFormat="1" ht="13.5" customHeight="1" x14ac:dyDescent="0.25">
      <c r="A12" s="18"/>
      <c r="B12" s="34" t="s">
        <v>17</v>
      </c>
      <c r="C12" s="34"/>
      <c r="D12" s="34"/>
      <c r="E12" s="34"/>
      <c r="F12" s="31"/>
      <c r="G12" s="31"/>
      <c r="H12" s="32">
        <f>SUM(H13)</f>
        <v>5716882.79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>
        <f t="shared" si="1"/>
        <v>0</v>
      </c>
      <c r="N12" s="32">
        <f t="shared" si="1"/>
        <v>0</v>
      </c>
      <c r="O12" s="32">
        <f t="shared" si="1"/>
        <v>5716882.79</v>
      </c>
      <c r="Q12" s="30"/>
    </row>
    <row r="13" spans="1:17" s="29" customFormat="1" ht="27" customHeight="1" x14ac:dyDescent="0.25">
      <c r="A13" s="18"/>
      <c r="B13" s="18"/>
      <c r="C13" s="34" t="s">
        <v>18</v>
      </c>
      <c r="D13" s="34"/>
      <c r="E13" s="34"/>
      <c r="F13" s="31"/>
      <c r="G13" s="31"/>
      <c r="H13" s="32">
        <f>SUM(H14)</f>
        <v>5716882.79</v>
      </c>
      <c r="I13" s="32">
        <f t="shared" si="1"/>
        <v>0</v>
      </c>
      <c r="J13" s="32">
        <f t="shared" si="1"/>
        <v>0</v>
      </c>
      <c r="K13" s="32">
        <f t="shared" si="1"/>
        <v>0</v>
      </c>
      <c r="L13" s="32">
        <f t="shared" si="1"/>
        <v>0</v>
      </c>
      <c r="M13" s="32">
        <f t="shared" si="1"/>
        <v>0</v>
      </c>
      <c r="N13" s="32">
        <f t="shared" si="1"/>
        <v>0</v>
      </c>
      <c r="O13" s="32">
        <f t="shared" si="1"/>
        <v>5716882.79</v>
      </c>
      <c r="Q13" s="30"/>
    </row>
    <row r="14" spans="1:17" s="41" customFormat="1" ht="27" customHeight="1" x14ac:dyDescent="0.25">
      <c r="A14" s="35"/>
      <c r="B14" s="35"/>
      <c r="C14" s="36"/>
      <c r="D14" s="37" t="s">
        <v>19</v>
      </c>
      <c r="E14" s="38" t="s">
        <v>20</v>
      </c>
      <c r="F14" s="36"/>
      <c r="G14" s="39"/>
      <c r="H14" s="40">
        <f>SUM(H15)</f>
        <v>5716882.79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0">
        <f t="shared" si="1"/>
        <v>0</v>
      </c>
      <c r="O14" s="40">
        <f t="shared" si="1"/>
        <v>5716882.79</v>
      </c>
      <c r="Q14" s="42"/>
    </row>
    <row r="15" spans="1:17" s="46" customFormat="1" x14ac:dyDescent="0.25">
      <c r="A15" s="43"/>
      <c r="B15" s="43"/>
      <c r="C15" s="43"/>
      <c r="D15" s="43"/>
      <c r="E15" s="44" t="s">
        <v>21</v>
      </c>
      <c r="F15" s="21"/>
      <c r="G15" s="21" t="s">
        <v>22</v>
      </c>
      <c r="H15" s="45">
        <v>5716882.79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f t="shared" ref="O15" si="2">SUM(H15:N15)</f>
        <v>5716882.79</v>
      </c>
      <c r="Q15" s="47"/>
    </row>
    <row r="16" spans="1:17" s="29" customFormat="1" x14ac:dyDescent="0.25">
      <c r="A16" s="18"/>
      <c r="B16" s="18"/>
      <c r="C16" s="18"/>
      <c r="D16" s="18"/>
      <c r="E16" s="18"/>
      <c r="F16" s="31"/>
      <c r="G16" s="31"/>
      <c r="H16" s="32"/>
      <c r="I16" s="32"/>
      <c r="J16" s="32"/>
      <c r="K16" s="32"/>
      <c r="L16" s="32"/>
      <c r="M16" s="32"/>
      <c r="N16" s="32"/>
      <c r="O16" s="32"/>
      <c r="Q16" s="30"/>
    </row>
    <row r="17" spans="1:17" s="54" customFormat="1" ht="15.95" customHeight="1" x14ac:dyDescent="0.25">
      <c r="A17" s="48" t="s">
        <v>23</v>
      </c>
      <c r="B17" s="48"/>
      <c r="C17" s="48"/>
      <c r="D17" s="48"/>
      <c r="E17" s="48"/>
      <c r="F17" s="49"/>
      <c r="G17" s="50"/>
      <c r="H17" s="51">
        <f t="shared" ref="H17:O17" si="3">SUM(H18,H41,H80)</f>
        <v>30232322.680000003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51">
        <f t="shared" si="3"/>
        <v>32859307.859999999</v>
      </c>
      <c r="N17" s="51">
        <f t="shared" si="3"/>
        <v>1113770366.27</v>
      </c>
      <c r="O17" s="51">
        <f t="shared" si="3"/>
        <v>1176861996.8100002</v>
      </c>
      <c r="P17" s="52"/>
      <c r="Q17" s="53"/>
    </row>
    <row r="18" spans="1:17" s="57" customFormat="1" x14ac:dyDescent="0.25">
      <c r="A18" s="55"/>
      <c r="B18" s="56" t="s">
        <v>24</v>
      </c>
      <c r="C18" s="56"/>
      <c r="D18" s="56"/>
      <c r="E18" s="56"/>
      <c r="G18" s="58"/>
      <c r="H18" s="32">
        <f>SUM(H19)</f>
        <v>0</v>
      </c>
      <c r="I18" s="32">
        <f t="shared" ref="I18:O19" si="4">SUM(I19)</f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6025837.2299999995</v>
      </c>
      <c r="N18" s="32">
        <f t="shared" si="4"/>
        <v>75309326.950000003</v>
      </c>
      <c r="O18" s="32">
        <f t="shared" si="4"/>
        <v>81335164.180000007</v>
      </c>
      <c r="P18" s="59"/>
      <c r="Q18" s="60"/>
    </row>
    <row r="19" spans="1:17" s="57" customFormat="1" x14ac:dyDescent="0.25">
      <c r="A19" s="55"/>
      <c r="B19" s="61"/>
      <c r="C19" s="56" t="s">
        <v>25</v>
      </c>
      <c r="D19" s="56"/>
      <c r="E19" s="56"/>
      <c r="G19" s="58"/>
      <c r="H19" s="32">
        <f>SUM(H20)</f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6025837.2299999995</v>
      </c>
      <c r="N19" s="32">
        <f t="shared" si="4"/>
        <v>75309326.950000003</v>
      </c>
      <c r="O19" s="32">
        <f t="shared" si="4"/>
        <v>81335164.180000007</v>
      </c>
      <c r="Q19" s="60"/>
    </row>
    <row r="20" spans="1:17" s="41" customFormat="1" ht="12.75" customHeight="1" x14ac:dyDescent="0.25">
      <c r="A20" s="35"/>
      <c r="B20" s="35"/>
      <c r="C20" s="36"/>
      <c r="D20" s="37" t="s">
        <v>19</v>
      </c>
      <c r="E20" s="38" t="s">
        <v>26</v>
      </c>
      <c r="F20" s="36"/>
      <c r="G20" s="39"/>
      <c r="H20" s="40">
        <f t="shared" ref="H20:O20" si="5">SUM(H21:H40)</f>
        <v>0</v>
      </c>
      <c r="I20" s="40">
        <f t="shared" si="5"/>
        <v>0</v>
      </c>
      <c r="J20" s="40">
        <f t="shared" si="5"/>
        <v>0</v>
      </c>
      <c r="K20" s="40">
        <f t="shared" si="5"/>
        <v>0</v>
      </c>
      <c r="L20" s="40">
        <f t="shared" si="5"/>
        <v>0</v>
      </c>
      <c r="M20" s="40">
        <f t="shared" si="5"/>
        <v>6025837.2299999995</v>
      </c>
      <c r="N20" s="40">
        <f t="shared" si="5"/>
        <v>75309326.950000003</v>
      </c>
      <c r="O20" s="40">
        <f t="shared" si="5"/>
        <v>81335164.180000007</v>
      </c>
      <c r="Q20" s="42"/>
    </row>
    <row r="21" spans="1:17" s="66" customFormat="1" ht="38.25" x14ac:dyDescent="0.25">
      <c r="A21" s="55"/>
      <c r="B21" s="55"/>
      <c r="C21" s="55"/>
      <c r="D21" s="62"/>
      <c r="E21" s="63" t="s">
        <v>27</v>
      </c>
      <c r="F21" s="57"/>
      <c r="G21" s="64" t="s">
        <v>28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248822.16</v>
      </c>
      <c r="O21" s="45">
        <f t="shared" ref="O21:O40" si="6">SUM(H21:N21)</f>
        <v>248822.16</v>
      </c>
      <c r="P21" s="65"/>
      <c r="Q21" s="60"/>
    </row>
    <row r="22" spans="1:17" s="66" customFormat="1" ht="38.25" x14ac:dyDescent="0.25">
      <c r="A22" s="61"/>
      <c r="B22" s="61"/>
      <c r="C22" s="61"/>
      <c r="D22" s="67"/>
      <c r="E22" s="63" t="s">
        <v>27</v>
      </c>
      <c r="G22" s="68" t="s">
        <v>28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15367618.27</v>
      </c>
      <c r="O22" s="45">
        <f t="shared" si="6"/>
        <v>15367618.27</v>
      </c>
      <c r="Q22" s="69"/>
    </row>
    <row r="23" spans="1:17" s="66" customFormat="1" ht="38.25" x14ac:dyDescent="0.25">
      <c r="A23" s="55"/>
      <c r="B23" s="55"/>
      <c r="C23" s="55"/>
      <c r="D23" s="62"/>
      <c r="E23" s="63" t="s">
        <v>29</v>
      </c>
      <c r="F23" s="57"/>
      <c r="G23" s="64" t="s">
        <v>30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1864506.66</v>
      </c>
      <c r="N23" s="45">
        <v>0</v>
      </c>
      <c r="O23" s="45">
        <f t="shared" si="6"/>
        <v>1864506.66</v>
      </c>
      <c r="P23" s="65"/>
      <c r="Q23" s="60"/>
    </row>
    <row r="24" spans="1:17" s="66" customFormat="1" ht="25.5" x14ac:dyDescent="0.25">
      <c r="A24" s="55"/>
      <c r="B24" s="55"/>
      <c r="C24" s="55"/>
      <c r="D24" s="62"/>
      <c r="E24" s="63" t="s">
        <v>31</v>
      </c>
      <c r="F24" s="57"/>
      <c r="G24" s="64" t="s">
        <v>32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3209500.1</v>
      </c>
      <c r="O24" s="45">
        <f t="shared" si="6"/>
        <v>3209500.1</v>
      </c>
      <c r="P24" s="65"/>
      <c r="Q24" s="60"/>
    </row>
    <row r="25" spans="1:17" s="66" customFormat="1" ht="25.5" x14ac:dyDescent="0.25">
      <c r="A25" s="61"/>
      <c r="B25" s="61"/>
      <c r="C25" s="61"/>
      <c r="D25" s="67"/>
      <c r="E25" s="63" t="s">
        <v>33</v>
      </c>
      <c r="G25" s="68" t="s">
        <v>34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17178038.109999999</v>
      </c>
      <c r="O25" s="45">
        <f t="shared" si="6"/>
        <v>17178038.109999999</v>
      </c>
      <c r="Q25" s="69"/>
    </row>
    <row r="26" spans="1:17" s="66" customFormat="1" ht="25.5" x14ac:dyDescent="0.25">
      <c r="A26" s="61"/>
      <c r="B26" s="61"/>
      <c r="C26" s="61"/>
      <c r="D26" s="67"/>
      <c r="E26" s="63" t="s">
        <v>33</v>
      </c>
      <c r="G26" s="68" t="s">
        <v>34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284187.38</v>
      </c>
      <c r="O26" s="45">
        <f t="shared" si="6"/>
        <v>284187.38</v>
      </c>
      <c r="Q26" s="69"/>
    </row>
    <row r="27" spans="1:17" s="66" customFormat="1" ht="25.5" x14ac:dyDescent="0.25">
      <c r="A27" s="61"/>
      <c r="B27" s="61"/>
      <c r="C27" s="61"/>
      <c r="D27" s="67"/>
      <c r="E27" s="63" t="s">
        <v>35</v>
      </c>
      <c r="G27" s="68" t="s">
        <v>32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5536317.79</v>
      </c>
      <c r="O27" s="45">
        <f t="shared" si="6"/>
        <v>5536317.79</v>
      </c>
      <c r="Q27" s="69"/>
    </row>
    <row r="28" spans="1:17" s="66" customFormat="1" ht="25.5" x14ac:dyDescent="0.25">
      <c r="A28" s="61"/>
      <c r="B28" s="61"/>
      <c r="C28" s="61"/>
      <c r="D28" s="67"/>
      <c r="E28" s="63" t="s">
        <v>35</v>
      </c>
      <c r="G28" s="68" t="s">
        <v>32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3706.22</v>
      </c>
      <c r="O28" s="45">
        <f t="shared" si="6"/>
        <v>3706.22</v>
      </c>
      <c r="Q28" s="69"/>
    </row>
    <row r="29" spans="1:17" s="66" customFormat="1" ht="25.5" x14ac:dyDescent="0.25">
      <c r="A29" s="61"/>
      <c r="B29" s="61"/>
      <c r="C29" s="61"/>
      <c r="D29" s="67"/>
      <c r="E29" s="63" t="s">
        <v>36</v>
      </c>
      <c r="G29" s="68" t="s">
        <v>37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1787744.85</v>
      </c>
      <c r="O29" s="45">
        <f t="shared" si="6"/>
        <v>1787744.85</v>
      </c>
      <c r="Q29" s="69"/>
    </row>
    <row r="30" spans="1:17" s="66" customFormat="1" ht="25.5" x14ac:dyDescent="0.25">
      <c r="A30" s="55"/>
      <c r="B30" s="55"/>
      <c r="C30" s="55"/>
      <c r="D30" s="62"/>
      <c r="E30" s="63" t="s">
        <v>38</v>
      </c>
      <c r="F30" s="57"/>
      <c r="G30" s="64" t="s">
        <v>39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1583866.78</v>
      </c>
      <c r="N30" s="45">
        <v>0</v>
      </c>
      <c r="O30" s="45">
        <f t="shared" si="6"/>
        <v>1583866.78</v>
      </c>
      <c r="P30" s="65"/>
      <c r="Q30" s="60"/>
    </row>
    <row r="31" spans="1:17" s="57" customFormat="1" ht="38.25" x14ac:dyDescent="0.25">
      <c r="A31" s="61"/>
      <c r="B31" s="61"/>
      <c r="C31" s="61"/>
      <c r="D31" s="67"/>
      <c r="E31" s="63" t="s">
        <v>40</v>
      </c>
      <c r="F31" s="66"/>
      <c r="G31" s="68" t="s">
        <v>41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1519438.76</v>
      </c>
      <c r="O31" s="45">
        <f t="shared" si="6"/>
        <v>1519438.76</v>
      </c>
      <c r="P31" s="66"/>
      <c r="Q31" s="69"/>
    </row>
    <row r="32" spans="1:17" s="57" customFormat="1" ht="25.5" x14ac:dyDescent="0.25">
      <c r="A32" s="61"/>
      <c r="B32" s="61"/>
      <c r="C32" s="61"/>
      <c r="D32" s="67"/>
      <c r="E32" s="63" t="s">
        <v>42</v>
      </c>
      <c r="F32" s="66"/>
      <c r="G32" s="68" t="s">
        <v>43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61408.639999999999</v>
      </c>
      <c r="O32" s="45">
        <f t="shared" si="6"/>
        <v>61408.639999999999</v>
      </c>
      <c r="P32" s="66"/>
      <c r="Q32" s="69"/>
    </row>
    <row r="33" spans="1:17" s="57" customFormat="1" ht="25.5" x14ac:dyDescent="0.25">
      <c r="A33" s="61"/>
      <c r="B33" s="61"/>
      <c r="C33" s="61"/>
      <c r="D33" s="67"/>
      <c r="E33" s="63" t="s">
        <v>42</v>
      </c>
      <c r="F33" s="66"/>
      <c r="G33" s="68" t="s">
        <v>43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10740550.640000001</v>
      </c>
      <c r="O33" s="45">
        <f t="shared" si="6"/>
        <v>10740550.640000001</v>
      </c>
      <c r="P33" s="66"/>
      <c r="Q33" s="69"/>
    </row>
    <row r="34" spans="1:17" s="57" customFormat="1" ht="38.25" x14ac:dyDescent="0.25">
      <c r="A34" s="61"/>
      <c r="B34" s="61"/>
      <c r="C34" s="61"/>
      <c r="D34" s="67"/>
      <c r="E34" s="63" t="s">
        <v>44</v>
      </c>
      <c r="F34" s="66"/>
      <c r="G34" s="68" t="s">
        <v>34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74841.2</v>
      </c>
      <c r="O34" s="45">
        <f t="shared" si="6"/>
        <v>74841.2</v>
      </c>
      <c r="P34" s="66"/>
      <c r="Q34" s="69"/>
    </row>
    <row r="35" spans="1:17" s="57" customFormat="1" ht="38.25" x14ac:dyDescent="0.25">
      <c r="A35" s="61"/>
      <c r="B35" s="61"/>
      <c r="C35" s="61"/>
      <c r="D35" s="67"/>
      <c r="E35" s="63" t="s">
        <v>44</v>
      </c>
      <c r="F35" s="66"/>
      <c r="G35" s="68" t="s">
        <v>34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7711793.3399999999</v>
      </c>
      <c r="O35" s="45">
        <f t="shared" si="6"/>
        <v>7711793.3399999999</v>
      </c>
      <c r="P35" s="66"/>
      <c r="Q35" s="69"/>
    </row>
    <row r="36" spans="1:17" s="57" customFormat="1" ht="25.5" x14ac:dyDescent="0.25">
      <c r="A36" s="55"/>
      <c r="B36" s="55"/>
      <c r="C36" s="55"/>
      <c r="D36" s="62"/>
      <c r="E36" s="63" t="s">
        <v>45</v>
      </c>
      <c r="G36" s="64" t="s">
        <v>46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95562.79</v>
      </c>
      <c r="O36" s="45">
        <f t="shared" si="6"/>
        <v>95562.79</v>
      </c>
      <c r="P36" s="65"/>
      <c r="Q36" s="60"/>
    </row>
    <row r="37" spans="1:17" s="57" customFormat="1" ht="25.5" x14ac:dyDescent="0.25">
      <c r="A37" s="61"/>
      <c r="B37" s="61"/>
      <c r="C37" s="61"/>
      <c r="D37" s="67"/>
      <c r="E37" s="63" t="s">
        <v>45</v>
      </c>
      <c r="F37" s="66"/>
      <c r="G37" s="68" t="s">
        <v>46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11393838.529999999</v>
      </c>
      <c r="O37" s="45">
        <f t="shared" si="6"/>
        <v>11393838.529999999</v>
      </c>
      <c r="P37" s="66"/>
      <c r="Q37" s="69"/>
    </row>
    <row r="38" spans="1:17" s="57" customFormat="1" ht="25.5" x14ac:dyDescent="0.25">
      <c r="A38" s="55"/>
      <c r="B38" s="55"/>
      <c r="C38" s="55"/>
      <c r="D38" s="62"/>
      <c r="E38" s="63" t="s">
        <v>47</v>
      </c>
      <c r="G38" s="64" t="s">
        <v>48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1874652.99</v>
      </c>
      <c r="N38" s="45">
        <v>0</v>
      </c>
      <c r="O38" s="45">
        <f t="shared" si="6"/>
        <v>1874652.99</v>
      </c>
      <c r="P38" s="65"/>
      <c r="Q38" s="60"/>
    </row>
    <row r="39" spans="1:17" s="57" customFormat="1" ht="25.5" x14ac:dyDescent="0.25">
      <c r="A39" s="55"/>
      <c r="B39" s="55"/>
      <c r="C39" s="55"/>
      <c r="D39" s="62"/>
      <c r="E39" s="63" t="s">
        <v>49</v>
      </c>
      <c r="G39" s="64" t="s">
        <v>37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702810.8</v>
      </c>
      <c r="N39" s="45">
        <v>0</v>
      </c>
      <c r="O39" s="45">
        <f t="shared" si="6"/>
        <v>702810.8</v>
      </c>
      <c r="P39" s="65"/>
      <c r="Q39" s="60"/>
    </row>
    <row r="40" spans="1:17" s="57" customFormat="1" ht="25.5" x14ac:dyDescent="0.25">
      <c r="A40" s="61"/>
      <c r="B40" s="61"/>
      <c r="C40" s="61"/>
      <c r="D40" s="67"/>
      <c r="E40" s="63" t="s">
        <v>50</v>
      </c>
      <c r="F40" s="66"/>
      <c r="G40" s="68" t="s">
        <v>46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95958.17</v>
      </c>
      <c r="O40" s="45">
        <f t="shared" si="6"/>
        <v>95958.17</v>
      </c>
      <c r="P40" s="66"/>
      <c r="Q40" s="69"/>
    </row>
    <row r="41" spans="1:17" s="57" customFormat="1" x14ac:dyDescent="0.25">
      <c r="A41" s="61"/>
      <c r="B41" s="56" t="s">
        <v>51</v>
      </c>
      <c r="C41" s="56"/>
      <c r="D41" s="56"/>
      <c r="E41" s="56"/>
      <c r="F41" s="66"/>
      <c r="G41" s="68"/>
      <c r="H41" s="32">
        <f>SUM(H42)</f>
        <v>30232322.680000003</v>
      </c>
      <c r="I41" s="32">
        <f t="shared" ref="I41:O41" si="7">SUM(I42)</f>
        <v>0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26833470.629999999</v>
      </c>
      <c r="N41" s="32">
        <f t="shared" si="7"/>
        <v>40484391.68</v>
      </c>
      <c r="O41" s="32">
        <f t="shared" si="7"/>
        <v>97550184.99000001</v>
      </c>
      <c r="P41" s="66"/>
      <c r="Q41" s="69"/>
    </row>
    <row r="42" spans="1:17" s="57" customFormat="1" x14ac:dyDescent="0.25">
      <c r="A42" s="61"/>
      <c r="B42" s="70"/>
      <c r="C42" s="56" t="s">
        <v>52</v>
      </c>
      <c r="D42" s="56"/>
      <c r="E42" s="56"/>
      <c r="F42" s="66"/>
      <c r="G42" s="68"/>
      <c r="H42" s="32">
        <f>SUM(H43,H56,H63,H74,H78)</f>
        <v>30232322.680000003</v>
      </c>
      <c r="I42" s="32">
        <f t="shared" ref="I42:O42" si="8">SUM(I43,I56,I63,I74,I78)</f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26833470.629999999</v>
      </c>
      <c r="N42" s="32">
        <f t="shared" si="8"/>
        <v>40484391.68</v>
      </c>
      <c r="O42" s="32">
        <f t="shared" si="8"/>
        <v>97550184.99000001</v>
      </c>
      <c r="P42" s="66"/>
      <c r="Q42" s="69"/>
    </row>
    <row r="43" spans="1:17" s="41" customFormat="1" ht="12.75" customHeight="1" x14ac:dyDescent="0.25">
      <c r="A43" s="35"/>
      <c r="B43" s="35"/>
      <c r="C43" s="36"/>
      <c r="D43" s="37" t="s">
        <v>53</v>
      </c>
      <c r="E43" s="38" t="s">
        <v>54</v>
      </c>
      <c r="F43" s="36"/>
      <c r="G43" s="39"/>
      <c r="H43" s="40">
        <f t="shared" ref="H43:O43" si="9">SUM(H44:H55)</f>
        <v>30232322.680000003</v>
      </c>
      <c r="I43" s="40">
        <f t="shared" si="9"/>
        <v>0</v>
      </c>
      <c r="J43" s="40">
        <f t="shared" si="9"/>
        <v>0</v>
      </c>
      <c r="K43" s="40">
        <f t="shared" si="9"/>
        <v>0</v>
      </c>
      <c r="L43" s="40">
        <f t="shared" si="9"/>
        <v>0</v>
      </c>
      <c r="M43" s="71">
        <f t="shared" si="9"/>
        <v>0</v>
      </c>
      <c r="N43" s="40">
        <f t="shared" si="9"/>
        <v>0</v>
      </c>
      <c r="O43" s="40">
        <f t="shared" si="9"/>
        <v>30232322.680000003</v>
      </c>
      <c r="Q43" s="42"/>
    </row>
    <row r="44" spans="1:17" s="57" customFormat="1" ht="25.5" x14ac:dyDescent="0.25">
      <c r="A44" s="61"/>
      <c r="B44" s="61"/>
      <c r="C44" s="61"/>
      <c r="D44" s="67"/>
      <c r="E44" s="63" t="s">
        <v>55</v>
      </c>
      <c r="F44" s="66"/>
      <c r="G44" s="68" t="s">
        <v>30</v>
      </c>
      <c r="H44" s="45">
        <v>3285593.89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f t="shared" ref="O44:O55" si="10">SUM(H44:N44)</f>
        <v>3285593.89</v>
      </c>
      <c r="P44" s="66"/>
      <c r="Q44" s="69"/>
    </row>
    <row r="45" spans="1:17" s="57" customFormat="1" ht="25.5" x14ac:dyDescent="0.25">
      <c r="A45" s="61"/>
      <c r="B45" s="61"/>
      <c r="C45" s="61"/>
      <c r="D45" s="67"/>
      <c r="E45" s="63" t="s">
        <v>55</v>
      </c>
      <c r="F45" s="66"/>
      <c r="G45" s="68" t="s">
        <v>30</v>
      </c>
      <c r="H45" s="45">
        <v>149839.43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f t="shared" si="10"/>
        <v>149839.43</v>
      </c>
      <c r="P45" s="66"/>
      <c r="Q45" s="69"/>
    </row>
    <row r="46" spans="1:17" s="57" customFormat="1" ht="38.25" x14ac:dyDescent="0.25">
      <c r="A46" s="61"/>
      <c r="B46" s="61"/>
      <c r="C46" s="61"/>
      <c r="D46" s="67"/>
      <c r="E46" s="63" t="s">
        <v>56</v>
      </c>
      <c r="F46" s="66"/>
      <c r="G46" s="68" t="s">
        <v>30</v>
      </c>
      <c r="H46" s="45">
        <v>2069355.64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f t="shared" si="10"/>
        <v>2069355.64</v>
      </c>
      <c r="P46" s="66"/>
      <c r="Q46" s="69"/>
    </row>
    <row r="47" spans="1:17" s="57" customFormat="1" ht="38.25" x14ac:dyDescent="0.25">
      <c r="A47" s="61"/>
      <c r="B47" s="61"/>
      <c r="C47" s="61"/>
      <c r="D47" s="67"/>
      <c r="E47" s="63" t="s">
        <v>57</v>
      </c>
      <c r="F47" s="66"/>
      <c r="G47" s="68" t="s">
        <v>30</v>
      </c>
      <c r="H47" s="45">
        <v>758248.85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f t="shared" si="10"/>
        <v>758248.85</v>
      </c>
      <c r="P47" s="66"/>
      <c r="Q47" s="69"/>
    </row>
    <row r="48" spans="1:17" s="57" customFormat="1" ht="38.25" x14ac:dyDescent="0.25">
      <c r="A48" s="61"/>
      <c r="B48" s="61"/>
      <c r="C48" s="61"/>
      <c r="D48" s="67"/>
      <c r="E48" s="63" t="s">
        <v>57</v>
      </c>
      <c r="F48" s="66"/>
      <c r="G48" s="68" t="s">
        <v>30</v>
      </c>
      <c r="H48" s="45">
        <v>40497.980000000003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f t="shared" si="10"/>
        <v>40497.980000000003</v>
      </c>
      <c r="P48" s="66"/>
      <c r="Q48" s="69"/>
    </row>
    <row r="49" spans="1:17" s="57" customFormat="1" x14ac:dyDescent="0.25">
      <c r="A49" s="61"/>
      <c r="B49" s="61"/>
      <c r="C49" s="61"/>
      <c r="D49" s="67"/>
      <c r="E49" s="63" t="s">
        <v>58</v>
      </c>
      <c r="F49" s="66"/>
      <c r="G49" s="68" t="s">
        <v>59</v>
      </c>
      <c r="H49" s="45">
        <v>3472122.01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f t="shared" si="10"/>
        <v>3472122.01</v>
      </c>
      <c r="P49" s="66"/>
      <c r="Q49" s="69"/>
    </row>
    <row r="50" spans="1:17" s="57" customFormat="1" ht="25.5" x14ac:dyDescent="0.25">
      <c r="A50" s="61"/>
      <c r="B50" s="61"/>
      <c r="C50" s="61"/>
      <c r="D50" s="67"/>
      <c r="E50" s="63" t="s">
        <v>60</v>
      </c>
      <c r="F50" s="66"/>
      <c r="G50" s="68" t="s">
        <v>61</v>
      </c>
      <c r="H50" s="45">
        <v>3203468.74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f t="shared" si="10"/>
        <v>3203468.74</v>
      </c>
      <c r="P50" s="66"/>
      <c r="Q50" s="69"/>
    </row>
    <row r="51" spans="1:17" s="57" customFormat="1" x14ac:dyDescent="0.25">
      <c r="A51" s="61"/>
      <c r="B51" s="61"/>
      <c r="C51" s="61"/>
      <c r="D51" s="67"/>
      <c r="E51" s="63" t="s">
        <v>62</v>
      </c>
      <c r="F51" s="66"/>
      <c r="G51" s="68" t="s">
        <v>59</v>
      </c>
      <c r="H51" s="45">
        <v>7729594.2400000002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f t="shared" si="10"/>
        <v>7729594.2400000002</v>
      </c>
      <c r="P51" s="66"/>
      <c r="Q51" s="69"/>
    </row>
    <row r="52" spans="1:17" s="57" customFormat="1" ht="25.5" x14ac:dyDescent="0.25">
      <c r="A52" s="61"/>
      <c r="B52" s="61"/>
      <c r="C52" s="61"/>
      <c r="D52" s="67"/>
      <c r="E52" s="63" t="s">
        <v>63</v>
      </c>
      <c r="F52" s="66"/>
      <c r="G52" s="68" t="s">
        <v>64</v>
      </c>
      <c r="H52" s="45">
        <v>2617553.61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f t="shared" si="10"/>
        <v>2617553.61</v>
      </c>
      <c r="P52" s="66"/>
      <c r="Q52" s="69"/>
    </row>
    <row r="53" spans="1:17" s="57" customFormat="1" ht="38.25" x14ac:dyDescent="0.25">
      <c r="A53" s="61"/>
      <c r="B53" s="61"/>
      <c r="C53" s="61"/>
      <c r="D53" s="67"/>
      <c r="E53" s="63" t="s">
        <v>65</v>
      </c>
      <c r="F53" s="66"/>
      <c r="G53" s="68" t="s">
        <v>41</v>
      </c>
      <c r="H53" s="45">
        <v>157938.34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f t="shared" si="10"/>
        <v>157938.34</v>
      </c>
      <c r="P53" s="66"/>
      <c r="Q53" s="69"/>
    </row>
    <row r="54" spans="1:17" s="57" customFormat="1" ht="38.25" x14ac:dyDescent="0.25">
      <c r="A54" s="61"/>
      <c r="B54" s="61"/>
      <c r="C54" s="61"/>
      <c r="D54" s="67"/>
      <c r="E54" s="63" t="s">
        <v>65</v>
      </c>
      <c r="F54" s="66"/>
      <c r="G54" s="68" t="s">
        <v>41</v>
      </c>
      <c r="H54" s="45">
        <v>6609078.9400000004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f t="shared" si="10"/>
        <v>6609078.9400000004</v>
      </c>
      <c r="P54" s="66"/>
      <c r="Q54" s="69"/>
    </row>
    <row r="55" spans="1:17" s="57" customFormat="1" ht="25.5" x14ac:dyDescent="0.25">
      <c r="A55" s="61"/>
      <c r="B55" s="61"/>
      <c r="C55" s="61"/>
      <c r="D55" s="67"/>
      <c r="E55" s="63" t="s">
        <v>49</v>
      </c>
      <c r="F55" s="66"/>
      <c r="G55" s="68" t="s">
        <v>37</v>
      </c>
      <c r="H55" s="45">
        <v>139031.01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f t="shared" si="10"/>
        <v>139031.01</v>
      </c>
      <c r="P55" s="66"/>
      <c r="Q55" s="69"/>
    </row>
    <row r="56" spans="1:17" s="41" customFormat="1" ht="12.75" customHeight="1" x14ac:dyDescent="0.25">
      <c r="A56" s="35"/>
      <c r="B56" s="35"/>
      <c r="C56" s="36"/>
      <c r="D56" s="37" t="s">
        <v>66</v>
      </c>
      <c r="E56" s="38" t="s">
        <v>67</v>
      </c>
      <c r="F56" s="36"/>
      <c r="G56" s="39"/>
      <c r="H56" s="40">
        <f>SUM(H57:H62)</f>
        <v>0</v>
      </c>
      <c r="I56" s="40">
        <f t="shared" ref="I56:M56" si="11">SUM(I57:I62)</f>
        <v>0</v>
      </c>
      <c r="J56" s="40">
        <f t="shared" si="11"/>
        <v>0</v>
      </c>
      <c r="K56" s="40">
        <f t="shared" si="11"/>
        <v>0</v>
      </c>
      <c r="L56" s="40">
        <f t="shared" si="11"/>
        <v>0</v>
      </c>
      <c r="M56" s="71">
        <f t="shared" si="11"/>
        <v>0</v>
      </c>
      <c r="N56" s="40">
        <f>SUM(N57:N62)</f>
        <v>40195336.829999998</v>
      </c>
      <c r="O56" s="40">
        <f>SUM(O57:O62)</f>
        <v>40195336.829999998</v>
      </c>
      <c r="Q56" s="42"/>
    </row>
    <row r="57" spans="1:17" s="57" customFormat="1" ht="25.5" x14ac:dyDescent="0.25">
      <c r="A57" s="61"/>
      <c r="B57" s="61"/>
      <c r="C57" s="61"/>
      <c r="D57" s="67"/>
      <c r="E57" s="63" t="s">
        <v>55</v>
      </c>
      <c r="F57" s="66"/>
      <c r="G57" s="68" t="s">
        <v>30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20101721.98</v>
      </c>
      <c r="O57" s="45">
        <f t="shared" ref="O57:O62" si="12">SUM(H57:N57)</f>
        <v>20101721.98</v>
      </c>
      <c r="P57" s="66"/>
      <c r="Q57" s="69"/>
    </row>
    <row r="58" spans="1:17" s="57" customFormat="1" ht="38.25" x14ac:dyDescent="0.25">
      <c r="A58" s="61"/>
      <c r="B58" s="61"/>
      <c r="C58" s="61"/>
      <c r="D58" s="67"/>
      <c r="E58" s="63" t="s">
        <v>57</v>
      </c>
      <c r="F58" s="66"/>
      <c r="G58" s="68" t="s">
        <v>30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734577.73</v>
      </c>
      <c r="O58" s="45">
        <f t="shared" si="12"/>
        <v>734577.73</v>
      </c>
      <c r="P58" s="66"/>
      <c r="Q58" s="69"/>
    </row>
    <row r="59" spans="1:17" s="57" customFormat="1" ht="38.25" x14ac:dyDescent="0.25">
      <c r="A59" s="72"/>
      <c r="B59" s="72"/>
      <c r="C59" s="72"/>
      <c r="D59" s="73"/>
      <c r="E59" s="74" t="s">
        <v>57</v>
      </c>
      <c r="F59" s="75"/>
      <c r="G59" s="76" t="s">
        <v>30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94021.25</v>
      </c>
      <c r="O59" s="77">
        <f t="shared" si="12"/>
        <v>94021.25</v>
      </c>
      <c r="P59" s="66"/>
      <c r="Q59" s="69"/>
    </row>
    <row r="60" spans="1:17" s="57" customFormat="1" x14ac:dyDescent="0.25">
      <c r="A60" s="61"/>
      <c r="B60" s="61"/>
      <c r="C60" s="61"/>
      <c r="D60" s="67"/>
      <c r="E60" s="63" t="s">
        <v>58</v>
      </c>
      <c r="F60" s="66"/>
      <c r="G60" s="68" t="s">
        <v>59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3625513.43</v>
      </c>
      <c r="O60" s="45">
        <f t="shared" si="12"/>
        <v>3625513.43</v>
      </c>
      <c r="P60" s="66"/>
      <c r="Q60" s="69"/>
    </row>
    <row r="61" spans="1:17" s="57" customFormat="1" x14ac:dyDescent="0.25">
      <c r="A61" s="61"/>
      <c r="B61" s="61"/>
      <c r="C61" s="61"/>
      <c r="D61" s="67"/>
      <c r="E61" s="63" t="s">
        <v>62</v>
      </c>
      <c r="F61" s="66"/>
      <c r="G61" s="68" t="s">
        <v>59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5722452.9199999999</v>
      </c>
      <c r="O61" s="45">
        <f t="shared" si="12"/>
        <v>5722452.9199999999</v>
      </c>
      <c r="P61" s="66"/>
      <c r="Q61" s="69"/>
    </row>
    <row r="62" spans="1:17" s="57" customFormat="1" ht="38.25" x14ac:dyDescent="0.25">
      <c r="A62" s="61"/>
      <c r="B62" s="61"/>
      <c r="C62" s="61"/>
      <c r="D62" s="67"/>
      <c r="E62" s="63" t="s">
        <v>68</v>
      </c>
      <c r="F62" s="66"/>
      <c r="G62" s="68" t="s">
        <v>41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9917049.5199999996</v>
      </c>
      <c r="O62" s="45">
        <f t="shared" si="12"/>
        <v>9917049.5199999996</v>
      </c>
      <c r="P62" s="66"/>
      <c r="Q62" s="69"/>
    </row>
    <row r="63" spans="1:17" s="41" customFormat="1" ht="12.75" customHeight="1" x14ac:dyDescent="0.25">
      <c r="A63" s="35"/>
      <c r="B63" s="35"/>
      <c r="C63" s="36"/>
      <c r="D63" s="37" t="s">
        <v>69</v>
      </c>
      <c r="E63" s="38" t="s">
        <v>70</v>
      </c>
      <c r="F63" s="36"/>
      <c r="G63" s="39"/>
      <c r="H63" s="40">
        <f t="shared" ref="H63:O63" si="13">SUM(H64:H73)</f>
        <v>0</v>
      </c>
      <c r="I63" s="40">
        <f t="shared" si="13"/>
        <v>0</v>
      </c>
      <c r="J63" s="40">
        <f t="shared" si="13"/>
        <v>0</v>
      </c>
      <c r="K63" s="40">
        <f t="shared" si="13"/>
        <v>0</v>
      </c>
      <c r="L63" s="40">
        <f t="shared" si="13"/>
        <v>0</v>
      </c>
      <c r="M63" s="71">
        <f t="shared" si="13"/>
        <v>26648089.199999999</v>
      </c>
      <c r="N63" s="40">
        <f t="shared" si="13"/>
        <v>0</v>
      </c>
      <c r="O63" s="40">
        <f t="shared" si="13"/>
        <v>26648089.199999999</v>
      </c>
      <c r="Q63" s="42"/>
    </row>
    <row r="64" spans="1:17" s="57" customFormat="1" ht="25.5" x14ac:dyDescent="0.25">
      <c r="A64" s="61"/>
      <c r="B64" s="61"/>
      <c r="C64" s="61"/>
      <c r="D64" s="67"/>
      <c r="E64" s="63" t="s">
        <v>55</v>
      </c>
      <c r="F64" s="66"/>
      <c r="G64" s="68" t="s">
        <v>30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8445574.1999999993</v>
      </c>
      <c r="N64" s="45">
        <v>0</v>
      </c>
      <c r="O64" s="45">
        <f>SUM(H64:N64)</f>
        <v>8445574.1999999993</v>
      </c>
      <c r="P64" s="66"/>
      <c r="Q64" s="69"/>
    </row>
    <row r="65" spans="1:17" s="57" customFormat="1" ht="25.5" customHeight="1" x14ac:dyDescent="0.25">
      <c r="A65" s="61"/>
      <c r="B65" s="61"/>
      <c r="C65" s="61"/>
      <c r="D65" s="67"/>
      <c r="E65" s="63" t="s">
        <v>55</v>
      </c>
      <c r="F65" s="66"/>
      <c r="G65" s="68" t="s">
        <v>30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387212.34</v>
      </c>
      <c r="N65" s="45">
        <v>0</v>
      </c>
      <c r="O65" s="45">
        <f>SUM(H65:N65)</f>
        <v>387212.34</v>
      </c>
      <c r="P65" s="66"/>
      <c r="Q65" s="69"/>
    </row>
    <row r="66" spans="1:17" s="57" customFormat="1" ht="38.25" x14ac:dyDescent="0.25">
      <c r="A66" s="61"/>
      <c r="B66" s="61"/>
      <c r="C66" s="61"/>
      <c r="D66" s="67"/>
      <c r="E66" s="63" t="s">
        <v>57</v>
      </c>
      <c r="F66" s="66"/>
      <c r="G66" s="68" t="s">
        <v>30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1363680.64</v>
      </c>
      <c r="N66" s="45">
        <v>0</v>
      </c>
      <c r="O66" s="45">
        <f>SUM(H66:N66)</f>
        <v>1363680.64</v>
      </c>
      <c r="P66" s="66"/>
      <c r="Q66" s="69"/>
    </row>
    <row r="67" spans="1:17" s="57" customFormat="1" ht="38.25" x14ac:dyDescent="0.25">
      <c r="A67" s="61"/>
      <c r="B67" s="61"/>
      <c r="C67" s="61"/>
      <c r="D67" s="67"/>
      <c r="E67" s="63" t="s">
        <v>57</v>
      </c>
      <c r="F67" s="66"/>
      <c r="G67" s="68" t="s">
        <v>30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73130.570000000007</v>
      </c>
      <c r="N67" s="45">
        <v>0</v>
      </c>
      <c r="O67" s="45">
        <f>SUM(H67:N67)</f>
        <v>73130.570000000007</v>
      </c>
      <c r="P67" s="66"/>
      <c r="Q67" s="69"/>
    </row>
    <row r="68" spans="1:17" s="57" customFormat="1" x14ac:dyDescent="0.25">
      <c r="A68" s="61"/>
      <c r="B68" s="61"/>
      <c r="C68" s="61"/>
      <c r="D68" s="67"/>
      <c r="E68" s="63" t="s">
        <v>58</v>
      </c>
      <c r="F68" s="66"/>
      <c r="G68" s="68" t="s">
        <v>59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2717175.26</v>
      </c>
      <c r="N68" s="45">
        <v>0</v>
      </c>
      <c r="O68" s="45">
        <f t="shared" ref="O68:O73" si="14">SUM(H68:N68)</f>
        <v>2717175.26</v>
      </c>
      <c r="P68" s="66"/>
      <c r="Q68" s="69"/>
    </row>
    <row r="69" spans="1:17" s="57" customFormat="1" x14ac:dyDescent="0.25">
      <c r="A69" s="61"/>
      <c r="B69" s="61"/>
      <c r="C69" s="61"/>
      <c r="D69" s="67"/>
      <c r="E69" s="63" t="s">
        <v>62</v>
      </c>
      <c r="F69" s="66"/>
      <c r="G69" s="68" t="s">
        <v>59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97936.48</v>
      </c>
      <c r="N69" s="45">
        <v>0</v>
      </c>
      <c r="O69" s="45">
        <f t="shared" si="14"/>
        <v>97936.48</v>
      </c>
      <c r="P69" s="66"/>
      <c r="Q69" s="69"/>
    </row>
    <row r="70" spans="1:17" s="57" customFormat="1" x14ac:dyDescent="0.25">
      <c r="A70" s="61"/>
      <c r="B70" s="61"/>
      <c r="C70" s="61"/>
      <c r="D70" s="67"/>
      <c r="E70" s="63" t="s">
        <v>62</v>
      </c>
      <c r="F70" s="66"/>
      <c r="G70" s="68" t="s">
        <v>59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4010405.6</v>
      </c>
      <c r="N70" s="45">
        <v>0</v>
      </c>
      <c r="O70" s="45">
        <f t="shared" si="14"/>
        <v>4010405.6</v>
      </c>
      <c r="P70" s="66"/>
      <c r="Q70" s="69"/>
    </row>
    <row r="71" spans="1:17" s="57" customFormat="1" ht="25.5" x14ac:dyDescent="0.25">
      <c r="A71" s="61"/>
      <c r="B71" s="61"/>
      <c r="C71" s="61"/>
      <c r="D71" s="67"/>
      <c r="E71" s="63" t="s">
        <v>63</v>
      </c>
      <c r="F71" s="66"/>
      <c r="G71" s="68" t="s">
        <v>64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2056649.27</v>
      </c>
      <c r="N71" s="45">
        <v>0</v>
      </c>
      <c r="O71" s="45">
        <f t="shared" si="14"/>
        <v>2056649.27</v>
      </c>
      <c r="P71" s="66"/>
      <c r="Q71" s="69"/>
    </row>
    <row r="72" spans="1:17" s="57" customFormat="1" ht="38.25" x14ac:dyDescent="0.25">
      <c r="A72" s="61"/>
      <c r="B72" s="61"/>
      <c r="C72" s="61"/>
      <c r="D72" s="67"/>
      <c r="E72" s="63" t="s">
        <v>68</v>
      </c>
      <c r="F72" s="66"/>
      <c r="G72" s="68" t="s">
        <v>41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225033.54</v>
      </c>
      <c r="N72" s="45">
        <v>0</v>
      </c>
      <c r="O72" s="45">
        <f t="shared" si="14"/>
        <v>225033.54</v>
      </c>
      <c r="P72" s="66"/>
      <c r="Q72" s="69"/>
    </row>
    <row r="73" spans="1:17" s="57" customFormat="1" ht="38.25" x14ac:dyDescent="0.25">
      <c r="A73" s="61"/>
      <c r="B73" s="61"/>
      <c r="C73" s="61"/>
      <c r="D73" s="67"/>
      <c r="E73" s="63" t="s">
        <v>68</v>
      </c>
      <c r="F73" s="66"/>
      <c r="G73" s="68" t="s">
        <v>41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7271291.2999999998</v>
      </c>
      <c r="N73" s="45">
        <v>0</v>
      </c>
      <c r="O73" s="45">
        <f t="shared" si="14"/>
        <v>7271291.2999999998</v>
      </c>
      <c r="P73" s="66"/>
      <c r="Q73" s="69"/>
    </row>
    <row r="74" spans="1:17" s="41" customFormat="1" ht="27.75" customHeight="1" x14ac:dyDescent="0.25">
      <c r="A74" s="35"/>
      <c r="B74" s="35"/>
      <c r="C74" s="36"/>
      <c r="D74" s="37" t="s">
        <v>71</v>
      </c>
      <c r="E74" s="38" t="s">
        <v>72</v>
      </c>
      <c r="F74" s="36"/>
      <c r="G74" s="39"/>
      <c r="H74" s="40">
        <f>SUM(H75:H77)</f>
        <v>0</v>
      </c>
      <c r="I74" s="40">
        <f>SUM(I75:I77)</f>
        <v>0</v>
      </c>
      <c r="J74" s="40">
        <f t="shared" ref="J74:K74" si="15">SUM(J75:J77)</f>
        <v>0</v>
      </c>
      <c r="K74" s="40">
        <f t="shared" si="15"/>
        <v>0</v>
      </c>
      <c r="L74" s="40">
        <f>SUM(L75:L77)</f>
        <v>0</v>
      </c>
      <c r="M74" s="71">
        <f t="shared" ref="M74:O74" si="16">SUM(M75:M77)</f>
        <v>153881.43</v>
      </c>
      <c r="N74" s="40">
        <f t="shared" si="16"/>
        <v>289054.84999999998</v>
      </c>
      <c r="O74" s="40">
        <f t="shared" si="16"/>
        <v>442936.27999999997</v>
      </c>
      <c r="Q74" s="42"/>
    </row>
    <row r="75" spans="1:17" s="57" customFormat="1" ht="38.25" x14ac:dyDescent="0.25">
      <c r="A75" s="61"/>
      <c r="B75" s="61"/>
      <c r="C75" s="61"/>
      <c r="D75" s="67"/>
      <c r="E75" s="63" t="s">
        <v>73</v>
      </c>
      <c r="F75" s="66"/>
      <c r="G75" s="68" t="s">
        <v>22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153881.43</v>
      </c>
      <c r="N75" s="45">
        <v>0</v>
      </c>
      <c r="O75" s="45">
        <f t="shared" ref="O75:O79" si="17">SUM(H75:N75)</f>
        <v>153881.43</v>
      </c>
      <c r="P75" s="66"/>
      <c r="Q75" s="69"/>
    </row>
    <row r="76" spans="1:17" s="57" customFormat="1" ht="38.25" x14ac:dyDescent="0.25">
      <c r="A76" s="61"/>
      <c r="B76" s="61"/>
      <c r="C76" s="61"/>
      <c r="D76" s="67"/>
      <c r="E76" s="63" t="s">
        <v>74</v>
      </c>
      <c r="F76" s="66"/>
      <c r="G76" s="68" t="s">
        <v>32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112280.79</v>
      </c>
      <c r="O76" s="45">
        <f t="shared" si="17"/>
        <v>112280.79</v>
      </c>
      <c r="P76" s="66"/>
      <c r="Q76" s="69"/>
    </row>
    <row r="77" spans="1:17" s="57" customFormat="1" ht="38.25" x14ac:dyDescent="0.25">
      <c r="A77" s="61"/>
      <c r="B77" s="61"/>
      <c r="C77" s="61"/>
      <c r="D77" s="67"/>
      <c r="E77" s="63" t="s">
        <v>75</v>
      </c>
      <c r="F77" s="66"/>
      <c r="G77" s="68" t="s">
        <v>22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176774.06</v>
      </c>
      <c r="O77" s="45">
        <f t="shared" si="17"/>
        <v>176774.06</v>
      </c>
      <c r="P77" s="66"/>
      <c r="Q77" s="69"/>
    </row>
    <row r="78" spans="1:17" s="41" customFormat="1" ht="12.75" customHeight="1" x14ac:dyDescent="0.25">
      <c r="A78" s="35"/>
      <c r="B78" s="35"/>
      <c r="C78" s="36"/>
      <c r="D78" s="37" t="s">
        <v>76</v>
      </c>
      <c r="E78" s="38" t="s">
        <v>77</v>
      </c>
      <c r="F78" s="36"/>
      <c r="G78" s="39"/>
      <c r="H78" s="40">
        <f>SUM(H79)</f>
        <v>0</v>
      </c>
      <c r="I78" s="40">
        <f t="shared" ref="I78:N78" si="18">SUM(I79)</f>
        <v>0</v>
      </c>
      <c r="J78" s="40">
        <f t="shared" si="18"/>
        <v>0</v>
      </c>
      <c r="K78" s="40">
        <f t="shared" si="18"/>
        <v>0</v>
      </c>
      <c r="L78" s="40">
        <f t="shared" si="18"/>
        <v>0</v>
      </c>
      <c r="M78" s="40">
        <f t="shared" si="18"/>
        <v>31500</v>
      </c>
      <c r="N78" s="40">
        <f t="shared" si="18"/>
        <v>0</v>
      </c>
      <c r="O78" s="40">
        <f>SUM(O79)</f>
        <v>31500</v>
      </c>
      <c r="Q78" s="42"/>
    </row>
    <row r="79" spans="1:17" s="57" customFormat="1" ht="25.5" x14ac:dyDescent="0.25">
      <c r="A79" s="61"/>
      <c r="B79" s="61"/>
      <c r="C79" s="61"/>
      <c r="D79" s="67"/>
      <c r="E79" s="63" t="s">
        <v>78</v>
      </c>
      <c r="F79" s="66"/>
      <c r="G79" s="68" t="s">
        <v>37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31500</v>
      </c>
      <c r="N79" s="45">
        <v>0</v>
      </c>
      <c r="O79" s="45">
        <f t="shared" si="17"/>
        <v>31500</v>
      </c>
      <c r="P79" s="66"/>
      <c r="Q79" s="69"/>
    </row>
    <row r="80" spans="1:17" s="57" customFormat="1" x14ac:dyDescent="0.25">
      <c r="A80" s="61"/>
      <c r="B80" s="56" t="s">
        <v>79</v>
      </c>
      <c r="C80" s="56"/>
      <c r="D80" s="56"/>
      <c r="E80" s="56"/>
      <c r="F80" s="66"/>
      <c r="G80" s="68"/>
      <c r="H80" s="32">
        <f t="shared" ref="H80:O80" si="19">SUM(H81,H97,H102)</f>
        <v>0</v>
      </c>
      <c r="I80" s="32">
        <f t="shared" si="19"/>
        <v>0</v>
      </c>
      <c r="J80" s="32">
        <f t="shared" si="19"/>
        <v>0</v>
      </c>
      <c r="K80" s="32">
        <f t="shared" si="19"/>
        <v>0</v>
      </c>
      <c r="L80" s="32">
        <f t="shared" si="19"/>
        <v>0</v>
      </c>
      <c r="M80" s="32">
        <f t="shared" si="19"/>
        <v>0</v>
      </c>
      <c r="N80" s="32">
        <f t="shared" si="19"/>
        <v>997976647.6400001</v>
      </c>
      <c r="O80" s="32">
        <f t="shared" si="19"/>
        <v>997976647.6400001</v>
      </c>
      <c r="P80" s="66"/>
      <c r="Q80" s="69"/>
    </row>
    <row r="81" spans="1:17" s="57" customFormat="1" x14ac:dyDescent="0.25">
      <c r="A81" s="61"/>
      <c r="B81" s="61"/>
      <c r="C81" s="56" t="s">
        <v>80</v>
      </c>
      <c r="D81" s="56"/>
      <c r="E81" s="56"/>
      <c r="F81" s="66"/>
      <c r="G81" s="68"/>
      <c r="H81" s="32">
        <f t="shared" ref="H81:O81" si="20">SUM(H82,H90)</f>
        <v>0</v>
      </c>
      <c r="I81" s="32">
        <f t="shared" si="20"/>
        <v>0</v>
      </c>
      <c r="J81" s="32">
        <f t="shared" si="20"/>
        <v>0</v>
      </c>
      <c r="K81" s="32">
        <f t="shared" si="20"/>
        <v>0</v>
      </c>
      <c r="L81" s="32">
        <f t="shared" si="20"/>
        <v>0</v>
      </c>
      <c r="M81" s="32">
        <f t="shared" si="20"/>
        <v>0</v>
      </c>
      <c r="N81" s="32">
        <f t="shared" si="20"/>
        <v>36429464.620000005</v>
      </c>
      <c r="O81" s="32">
        <f t="shared" si="20"/>
        <v>36429464.620000005</v>
      </c>
      <c r="P81" s="66"/>
      <c r="Q81" s="69"/>
    </row>
    <row r="82" spans="1:17" s="41" customFormat="1" ht="12.75" customHeight="1" x14ac:dyDescent="0.25">
      <c r="A82" s="35"/>
      <c r="B82" s="35"/>
      <c r="C82" s="36"/>
      <c r="D82" s="37" t="s">
        <v>81</v>
      </c>
      <c r="E82" s="38" t="s">
        <v>82</v>
      </c>
      <c r="F82" s="36"/>
      <c r="G82" s="39"/>
      <c r="H82" s="40">
        <f>SUM(H83:H89)</f>
        <v>0</v>
      </c>
      <c r="I82" s="40">
        <f t="shared" ref="I82:O82" si="21">SUM(I83:I89)</f>
        <v>0</v>
      </c>
      <c r="J82" s="40">
        <f t="shared" si="21"/>
        <v>0</v>
      </c>
      <c r="K82" s="40">
        <f t="shared" si="21"/>
        <v>0</v>
      </c>
      <c r="L82" s="40">
        <f t="shared" si="21"/>
        <v>0</v>
      </c>
      <c r="M82" s="40">
        <f t="shared" si="21"/>
        <v>0</v>
      </c>
      <c r="N82" s="40">
        <f t="shared" si="21"/>
        <v>23838964.280000001</v>
      </c>
      <c r="O82" s="40">
        <f t="shared" si="21"/>
        <v>23838964.280000001</v>
      </c>
      <c r="Q82" s="42"/>
    </row>
    <row r="83" spans="1:17" s="57" customFormat="1" ht="25.5" x14ac:dyDescent="0.25">
      <c r="A83" s="61"/>
      <c r="B83" s="61"/>
      <c r="C83" s="61"/>
      <c r="D83" s="67"/>
      <c r="E83" s="63" t="s">
        <v>83</v>
      </c>
      <c r="F83" s="66"/>
      <c r="G83" s="68" t="s">
        <v>22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5452031.4900000002</v>
      </c>
      <c r="O83" s="45">
        <f t="shared" ref="O83:O85" si="22">SUM(H83:N83)</f>
        <v>5452031.4900000002</v>
      </c>
      <c r="P83" s="66"/>
      <c r="Q83" s="69"/>
    </row>
    <row r="84" spans="1:17" s="57" customFormat="1" ht="25.5" x14ac:dyDescent="0.25">
      <c r="A84" s="61"/>
      <c r="B84" s="61"/>
      <c r="C84" s="61"/>
      <c r="D84" s="67"/>
      <c r="E84" s="63" t="s">
        <v>84</v>
      </c>
      <c r="F84" s="66"/>
      <c r="G84" s="68" t="s">
        <v>32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4205408.8499999996</v>
      </c>
      <c r="O84" s="45">
        <f t="shared" si="22"/>
        <v>4205408.8499999996</v>
      </c>
      <c r="P84" s="66"/>
      <c r="Q84" s="69"/>
    </row>
    <row r="85" spans="1:17" s="57" customFormat="1" ht="25.5" x14ac:dyDescent="0.25">
      <c r="A85" s="61"/>
      <c r="B85" s="61"/>
      <c r="C85" s="61"/>
      <c r="D85" s="67"/>
      <c r="E85" s="63" t="s">
        <v>85</v>
      </c>
      <c r="F85" s="66"/>
      <c r="G85" s="68" t="s">
        <v>37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6400358.9900000002</v>
      </c>
      <c r="O85" s="45">
        <f t="shared" si="22"/>
        <v>6400358.9900000002</v>
      </c>
      <c r="P85" s="66"/>
      <c r="Q85" s="69"/>
    </row>
    <row r="86" spans="1:17" s="57" customFormat="1" ht="38.25" x14ac:dyDescent="0.25">
      <c r="A86" s="61"/>
      <c r="B86" s="61"/>
      <c r="C86" s="61"/>
      <c r="D86" s="67"/>
      <c r="E86" s="63" t="s">
        <v>73</v>
      </c>
      <c r="F86" s="66"/>
      <c r="G86" s="68" t="s">
        <v>22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359056.67</v>
      </c>
      <c r="O86" s="45">
        <f>SUM(H86:N86)</f>
        <v>359056.67</v>
      </c>
      <c r="P86" s="66"/>
      <c r="Q86" s="69"/>
    </row>
    <row r="87" spans="1:17" s="57" customFormat="1" ht="38.25" x14ac:dyDescent="0.25">
      <c r="A87" s="61"/>
      <c r="B87" s="61"/>
      <c r="C87" s="61"/>
      <c r="D87" s="67"/>
      <c r="E87" s="63" t="s">
        <v>74</v>
      </c>
      <c r="F87" s="66"/>
      <c r="G87" s="68" t="s">
        <v>32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236661.43</v>
      </c>
      <c r="O87" s="45">
        <f>SUM(H87:N87)</f>
        <v>236661.43</v>
      </c>
      <c r="P87" s="66"/>
      <c r="Q87" s="69"/>
    </row>
    <row r="88" spans="1:17" s="57" customFormat="1" ht="38.25" x14ac:dyDescent="0.25">
      <c r="A88" s="61"/>
      <c r="B88" s="61"/>
      <c r="C88" s="61"/>
      <c r="D88" s="67"/>
      <c r="E88" s="63" t="s">
        <v>86</v>
      </c>
      <c r="F88" s="66"/>
      <c r="G88" s="68" t="s">
        <v>22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1001719.66</v>
      </c>
      <c r="O88" s="45">
        <f>SUM(H88:N88)</f>
        <v>1001719.66</v>
      </c>
      <c r="P88" s="66"/>
      <c r="Q88" s="69"/>
    </row>
    <row r="89" spans="1:17" s="57" customFormat="1" ht="25.5" x14ac:dyDescent="0.25">
      <c r="A89" s="61"/>
      <c r="B89" s="61"/>
      <c r="C89" s="61"/>
      <c r="D89" s="67"/>
      <c r="E89" s="63" t="s">
        <v>87</v>
      </c>
      <c r="F89" s="66"/>
      <c r="G89" s="68" t="s">
        <v>88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6183727.1900000004</v>
      </c>
      <c r="O89" s="45">
        <f>SUM(H89:N89)</f>
        <v>6183727.1900000004</v>
      </c>
      <c r="P89" s="66"/>
      <c r="Q89" s="69"/>
    </row>
    <row r="90" spans="1:17" s="41" customFormat="1" ht="12.75" customHeight="1" x14ac:dyDescent="0.25">
      <c r="A90" s="35"/>
      <c r="B90" s="35"/>
      <c r="C90" s="36"/>
      <c r="D90" s="37" t="s">
        <v>89</v>
      </c>
      <c r="E90" s="38" t="s">
        <v>90</v>
      </c>
      <c r="F90" s="36"/>
      <c r="G90" s="39"/>
      <c r="H90" s="40">
        <f t="shared" ref="H90:M90" si="23">SUM(H91:H96)</f>
        <v>0</v>
      </c>
      <c r="I90" s="40">
        <f t="shared" si="23"/>
        <v>0</v>
      </c>
      <c r="J90" s="40">
        <f t="shared" si="23"/>
        <v>0</v>
      </c>
      <c r="K90" s="40">
        <f t="shared" si="23"/>
        <v>0</v>
      </c>
      <c r="L90" s="40">
        <f t="shared" si="23"/>
        <v>0</v>
      </c>
      <c r="M90" s="40">
        <f t="shared" si="23"/>
        <v>0</v>
      </c>
      <c r="N90" s="40">
        <f>SUM(N91:N96)</f>
        <v>12590500.34</v>
      </c>
      <c r="O90" s="40">
        <f>SUM(O91:O96)</f>
        <v>12590500.34</v>
      </c>
      <c r="Q90" s="42"/>
    </row>
    <row r="91" spans="1:17" s="57" customFormat="1" ht="25.5" x14ac:dyDescent="0.25">
      <c r="A91" s="61"/>
      <c r="B91" s="61"/>
      <c r="C91" s="61"/>
      <c r="D91" s="67"/>
      <c r="E91" s="63" t="s">
        <v>91</v>
      </c>
      <c r="F91" s="66"/>
      <c r="G91" s="68" t="s">
        <v>37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2204712.65</v>
      </c>
      <c r="O91" s="45">
        <f t="shared" ref="O91:O96" si="24">SUM(H91:N91)</f>
        <v>2204712.65</v>
      </c>
      <c r="P91" s="66"/>
      <c r="Q91" s="69"/>
    </row>
    <row r="92" spans="1:17" s="57" customFormat="1" x14ac:dyDescent="0.25">
      <c r="A92" s="61"/>
      <c r="B92" s="61"/>
      <c r="C92" s="61"/>
      <c r="D92" s="67"/>
      <c r="E92" s="63" t="s">
        <v>92</v>
      </c>
      <c r="F92" s="66"/>
      <c r="G92" s="68" t="s">
        <v>93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2708104.7</v>
      </c>
      <c r="O92" s="45">
        <f t="shared" si="24"/>
        <v>2708104.7</v>
      </c>
      <c r="P92" s="66"/>
      <c r="Q92" s="69"/>
    </row>
    <row r="93" spans="1:17" s="57" customFormat="1" ht="25.5" x14ac:dyDescent="0.25">
      <c r="A93" s="61"/>
      <c r="B93" s="61"/>
      <c r="C93" s="61"/>
      <c r="D93" s="67"/>
      <c r="E93" s="63" t="s">
        <v>94</v>
      </c>
      <c r="F93" s="66"/>
      <c r="G93" s="68" t="s">
        <v>37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6617727.3300000001</v>
      </c>
      <c r="O93" s="45">
        <f t="shared" si="24"/>
        <v>6617727.3300000001</v>
      </c>
      <c r="P93" s="66"/>
      <c r="Q93" s="69"/>
    </row>
    <row r="94" spans="1:17" s="57" customFormat="1" ht="25.5" x14ac:dyDescent="0.25">
      <c r="A94" s="61"/>
      <c r="B94" s="61"/>
      <c r="C94" s="61"/>
      <c r="D94" s="67"/>
      <c r="E94" s="63" t="s">
        <v>78</v>
      </c>
      <c r="F94" s="66"/>
      <c r="G94" s="68" t="s">
        <v>37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73500</v>
      </c>
      <c r="O94" s="45">
        <f t="shared" si="24"/>
        <v>73500</v>
      </c>
      <c r="P94" s="66"/>
      <c r="Q94" s="69"/>
    </row>
    <row r="95" spans="1:17" s="57" customFormat="1" ht="25.5" x14ac:dyDescent="0.25">
      <c r="A95" s="61"/>
      <c r="B95" s="61"/>
      <c r="C95" s="61"/>
      <c r="D95" s="67"/>
      <c r="E95" s="63" t="s">
        <v>95</v>
      </c>
      <c r="F95" s="66"/>
      <c r="G95" s="68" t="s">
        <v>96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290959.84999999998</v>
      </c>
      <c r="O95" s="45">
        <f t="shared" si="24"/>
        <v>290959.84999999998</v>
      </c>
      <c r="P95" s="66"/>
      <c r="Q95" s="69"/>
    </row>
    <row r="96" spans="1:17" s="57" customFormat="1" ht="25.5" x14ac:dyDescent="0.25">
      <c r="A96" s="61"/>
      <c r="B96" s="61"/>
      <c r="C96" s="61"/>
      <c r="D96" s="67"/>
      <c r="E96" s="63" t="s">
        <v>97</v>
      </c>
      <c r="F96" s="66"/>
      <c r="G96" s="68" t="s">
        <v>98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695495.81</v>
      </c>
      <c r="O96" s="45">
        <f t="shared" si="24"/>
        <v>695495.81</v>
      </c>
      <c r="P96" s="66"/>
      <c r="Q96" s="69"/>
    </row>
    <row r="97" spans="1:17" s="57" customFormat="1" x14ac:dyDescent="0.25">
      <c r="A97" s="61"/>
      <c r="B97" s="61"/>
      <c r="C97" s="56" t="s">
        <v>99</v>
      </c>
      <c r="D97" s="56"/>
      <c r="E97" s="56"/>
      <c r="F97" s="66"/>
      <c r="G97" s="68"/>
      <c r="H97" s="32">
        <f>SUM(H98)</f>
        <v>0</v>
      </c>
      <c r="I97" s="32">
        <f t="shared" ref="I97:O97" si="25">SUM(I98)</f>
        <v>0</v>
      </c>
      <c r="J97" s="32">
        <f t="shared" si="25"/>
        <v>0</v>
      </c>
      <c r="K97" s="32">
        <f t="shared" si="25"/>
        <v>0</v>
      </c>
      <c r="L97" s="32">
        <f t="shared" si="25"/>
        <v>0</v>
      </c>
      <c r="M97" s="32">
        <f t="shared" si="25"/>
        <v>0</v>
      </c>
      <c r="N97" s="32">
        <f t="shared" si="25"/>
        <v>13332793.060000001</v>
      </c>
      <c r="O97" s="32">
        <f t="shared" si="25"/>
        <v>13332793.060000001</v>
      </c>
      <c r="P97" s="66"/>
      <c r="Q97" s="69"/>
    </row>
    <row r="98" spans="1:17" s="57" customFormat="1" ht="27" customHeight="1" x14ac:dyDescent="0.25">
      <c r="A98" s="35"/>
      <c r="B98" s="35"/>
      <c r="C98" s="36"/>
      <c r="D98" s="37" t="s">
        <v>100</v>
      </c>
      <c r="E98" s="38" t="s">
        <v>101</v>
      </c>
      <c r="F98" s="36"/>
      <c r="G98" s="39"/>
      <c r="H98" s="40">
        <f>SUM(H99:H101)</f>
        <v>0</v>
      </c>
      <c r="I98" s="40">
        <f t="shared" ref="I98:O98" si="26">SUM(I99:I101)</f>
        <v>0</v>
      </c>
      <c r="J98" s="40">
        <f t="shared" si="26"/>
        <v>0</v>
      </c>
      <c r="K98" s="40">
        <f t="shared" si="26"/>
        <v>0</v>
      </c>
      <c r="L98" s="40">
        <f t="shared" si="26"/>
        <v>0</v>
      </c>
      <c r="M98" s="40">
        <f t="shared" si="26"/>
        <v>0</v>
      </c>
      <c r="N98" s="40">
        <f t="shared" si="26"/>
        <v>13332793.060000001</v>
      </c>
      <c r="O98" s="40">
        <f t="shared" si="26"/>
        <v>13332793.060000001</v>
      </c>
      <c r="Q98" s="60"/>
    </row>
    <row r="99" spans="1:17" s="57" customFormat="1" ht="12.75" customHeight="1" x14ac:dyDescent="0.25">
      <c r="A99" s="61"/>
      <c r="B99" s="61"/>
      <c r="C99" s="61"/>
      <c r="D99" s="67"/>
      <c r="E99" s="63" t="s">
        <v>102</v>
      </c>
      <c r="F99" s="66"/>
      <c r="G99" s="68" t="s">
        <v>103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3378279.53</v>
      </c>
      <c r="O99" s="45">
        <f t="shared" ref="O99:O101" si="27">SUM(H99:N99)</f>
        <v>3378279.53</v>
      </c>
      <c r="P99" s="66"/>
      <c r="Q99" s="69"/>
    </row>
    <row r="100" spans="1:17" s="57" customFormat="1" ht="25.5" x14ac:dyDescent="0.25">
      <c r="A100" s="61"/>
      <c r="B100" s="61"/>
      <c r="C100" s="61"/>
      <c r="D100" s="67"/>
      <c r="E100" s="63" t="s">
        <v>104</v>
      </c>
      <c r="F100" s="66"/>
      <c r="G100" s="68" t="s">
        <v>105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7459780.0300000003</v>
      </c>
      <c r="O100" s="45">
        <f t="shared" si="27"/>
        <v>7459780.0300000003</v>
      </c>
      <c r="P100" s="66"/>
      <c r="Q100" s="69"/>
    </row>
    <row r="101" spans="1:17" s="57" customFormat="1" ht="25.5" x14ac:dyDescent="0.25">
      <c r="A101" s="61"/>
      <c r="B101" s="61"/>
      <c r="C101" s="61"/>
      <c r="D101" s="67"/>
      <c r="E101" s="63" t="s">
        <v>106</v>
      </c>
      <c r="F101" s="66"/>
      <c r="G101" s="68" t="s">
        <v>107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2494733.5</v>
      </c>
      <c r="O101" s="45">
        <f t="shared" si="27"/>
        <v>2494733.5</v>
      </c>
      <c r="P101" s="66"/>
      <c r="Q101" s="69"/>
    </row>
    <row r="102" spans="1:17" s="57" customFormat="1" ht="12.75" customHeight="1" x14ac:dyDescent="0.25">
      <c r="A102" s="61"/>
      <c r="B102" s="61"/>
      <c r="C102" s="78" t="s">
        <v>108</v>
      </c>
      <c r="D102" s="78"/>
      <c r="E102" s="78"/>
      <c r="F102" s="66"/>
      <c r="G102" s="68"/>
      <c r="H102" s="32">
        <f t="shared" ref="H102:O102" si="28">SUM(H103,H181,H213,H218)</f>
        <v>0</v>
      </c>
      <c r="I102" s="32">
        <f t="shared" si="28"/>
        <v>0</v>
      </c>
      <c r="J102" s="32">
        <f t="shared" si="28"/>
        <v>0</v>
      </c>
      <c r="K102" s="32">
        <f t="shared" si="28"/>
        <v>0</v>
      </c>
      <c r="L102" s="32">
        <f t="shared" si="28"/>
        <v>0</v>
      </c>
      <c r="M102" s="32">
        <f t="shared" si="28"/>
        <v>0</v>
      </c>
      <c r="N102" s="32">
        <f t="shared" si="28"/>
        <v>948214389.96000004</v>
      </c>
      <c r="O102" s="32">
        <f t="shared" si="28"/>
        <v>948214389.96000004</v>
      </c>
      <c r="P102" s="66"/>
      <c r="Q102" s="69"/>
    </row>
    <row r="103" spans="1:17" s="57" customFormat="1" ht="12.75" customHeight="1" x14ac:dyDescent="0.25">
      <c r="A103" s="35"/>
      <c r="B103" s="35"/>
      <c r="C103" s="36"/>
      <c r="D103" s="37" t="s">
        <v>109</v>
      </c>
      <c r="E103" s="38" t="s">
        <v>110</v>
      </c>
      <c r="F103" s="36"/>
      <c r="G103" s="39"/>
      <c r="H103" s="40">
        <f t="shared" ref="H103:M103" si="29">SUM(H104:H180)</f>
        <v>0</v>
      </c>
      <c r="I103" s="40">
        <f t="shared" si="29"/>
        <v>0</v>
      </c>
      <c r="J103" s="40">
        <f t="shared" si="29"/>
        <v>0</v>
      </c>
      <c r="K103" s="40">
        <f t="shared" si="29"/>
        <v>0</v>
      </c>
      <c r="L103" s="40">
        <f t="shared" si="29"/>
        <v>0</v>
      </c>
      <c r="M103" s="40">
        <f t="shared" si="29"/>
        <v>0</v>
      </c>
      <c r="N103" s="40">
        <f>SUM(N104:N180)</f>
        <v>587289801.74000001</v>
      </c>
      <c r="O103" s="40">
        <f>SUM(O104:O180)</f>
        <v>587289801.74000001</v>
      </c>
      <c r="Q103" s="60"/>
    </row>
    <row r="104" spans="1:17" s="57" customFormat="1" x14ac:dyDescent="0.25">
      <c r="A104" s="55"/>
      <c r="B104" s="55"/>
      <c r="C104" s="55"/>
      <c r="D104" s="62"/>
      <c r="E104" s="63" t="s">
        <v>111</v>
      </c>
      <c r="G104" s="64" t="s">
        <v>46</v>
      </c>
      <c r="H104" s="79">
        <v>0</v>
      </c>
      <c r="I104" s="79">
        <v>0</v>
      </c>
      <c r="J104" s="79">
        <v>0</v>
      </c>
      <c r="K104" s="79">
        <v>0</v>
      </c>
      <c r="L104" s="45">
        <v>0</v>
      </c>
      <c r="M104" s="79">
        <v>0</v>
      </c>
      <c r="N104" s="45">
        <v>843185.07</v>
      </c>
      <c r="O104" s="45">
        <f t="shared" ref="O104:O167" si="30">SUM(H104:N104)</f>
        <v>843185.07</v>
      </c>
      <c r="Q104" s="60"/>
    </row>
    <row r="105" spans="1:17" s="57" customFormat="1" ht="25.5" x14ac:dyDescent="0.25">
      <c r="A105" s="61"/>
      <c r="B105" s="61"/>
      <c r="C105" s="61"/>
      <c r="D105" s="62"/>
      <c r="E105" s="63" t="s">
        <v>112</v>
      </c>
      <c r="F105" s="66"/>
      <c r="G105" s="68" t="s">
        <v>46</v>
      </c>
      <c r="H105" s="79">
        <v>0</v>
      </c>
      <c r="I105" s="79">
        <v>0</v>
      </c>
      <c r="J105" s="79">
        <v>0</v>
      </c>
      <c r="K105" s="79">
        <v>0</v>
      </c>
      <c r="L105" s="45">
        <v>0</v>
      </c>
      <c r="M105" s="79">
        <v>0</v>
      </c>
      <c r="N105" s="45">
        <v>9669631.8499999996</v>
      </c>
      <c r="O105" s="45">
        <f t="shared" si="30"/>
        <v>9669631.8499999996</v>
      </c>
      <c r="Q105" s="69"/>
    </row>
    <row r="106" spans="1:17" s="57" customFormat="1" ht="38.25" x14ac:dyDescent="0.25">
      <c r="A106" s="61"/>
      <c r="B106" s="61"/>
      <c r="C106" s="61"/>
      <c r="D106" s="62"/>
      <c r="E106" s="63" t="s">
        <v>113</v>
      </c>
      <c r="F106" s="66"/>
      <c r="G106" s="68" t="s">
        <v>30</v>
      </c>
      <c r="H106" s="79">
        <v>0</v>
      </c>
      <c r="I106" s="79">
        <v>0</v>
      </c>
      <c r="J106" s="79">
        <v>0</v>
      </c>
      <c r="K106" s="79">
        <v>0</v>
      </c>
      <c r="L106" s="45">
        <v>0</v>
      </c>
      <c r="M106" s="79">
        <v>0</v>
      </c>
      <c r="N106" s="45">
        <v>4137339.6</v>
      </c>
      <c r="O106" s="45">
        <f t="shared" si="30"/>
        <v>4137339.6</v>
      </c>
      <c r="Q106" s="69"/>
    </row>
    <row r="107" spans="1:17" s="57" customFormat="1" ht="38.25" x14ac:dyDescent="0.25">
      <c r="A107" s="61"/>
      <c r="B107" s="61"/>
      <c r="C107" s="61"/>
      <c r="D107" s="67"/>
      <c r="E107" s="63" t="s">
        <v>114</v>
      </c>
      <c r="F107" s="66"/>
      <c r="G107" s="68" t="s">
        <v>115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4529038.78</v>
      </c>
      <c r="O107" s="45">
        <f t="shared" si="30"/>
        <v>4529038.78</v>
      </c>
      <c r="P107" s="66"/>
      <c r="Q107" s="69"/>
    </row>
    <row r="108" spans="1:17" s="57" customFormat="1" ht="25.5" x14ac:dyDescent="0.25">
      <c r="A108" s="61"/>
      <c r="B108" s="61"/>
      <c r="C108" s="61"/>
      <c r="D108" s="67"/>
      <c r="E108" s="63" t="s">
        <v>116</v>
      </c>
      <c r="F108" s="66"/>
      <c r="G108" s="68" t="s">
        <v>117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10748367.640000001</v>
      </c>
      <c r="O108" s="45">
        <f t="shared" si="30"/>
        <v>10748367.640000001</v>
      </c>
      <c r="P108" s="66"/>
      <c r="Q108" s="69"/>
    </row>
    <row r="109" spans="1:17" s="57" customFormat="1" ht="25.5" x14ac:dyDescent="0.25">
      <c r="A109" s="61"/>
      <c r="B109" s="61"/>
      <c r="C109" s="61"/>
      <c r="D109" s="67"/>
      <c r="E109" s="63" t="s">
        <v>118</v>
      </c>
      <c r="F109" s="66"/>
      <c r="G109" s="68" t="s">
        <v>119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734487.58</v>
      </c>
      <c r="O109" s="45">
        <f t="shared" si="30"/>
        <v>734487.58</v>
      </c>
      <c r="P109" s="66"/>
      <c r="Q109" s="69"/>
    </row>
    <row r="110" spans="1:17" s="57" customFormat="1" x14ac:dyDescent="0.25">
      <c r="A110" s="55"/>
      <c r="B110" s="55"/>
      <c r="C110" s="55"/>
      <c r="D110" s="62"/>
      <c r="E110" s="63" t="s">
        <v>120</v>
      </c>
      <c r="G110" s="64" t="s">
        <v>43</v>
      </c>
      <c r="H110" s="79">
        <v>0</v>
      </c>
      <c r="I110" s="79">
        <v>0</v>
      </c>
      <c r="J110" s="79">
        <v>0</v>
      </c>
      <c r="K110" s="79">
        <v>0</v>
      </c>
      <c r="L110" s="45">
        <v>0</v>
      </c>
      <c r="M110" s="79">
        <v>0</v>
      </c>
      <c r="N110" s="45">
        <v>5076050.9000000004</v>
      </c>
      <c r="O110" s="45">
        <f t="shared" si="30"/>
        <v>5076050.9000000004</v>
      </c>
      <c r="Q110" s="60"/>
    </row>
    <row r="111" spans="1:17" s="57" customFormat="1" ht="25.5" x14ac:dyDescent="0.25">
      <c r="A111" s="55"/>
      <c r="B111" s="55"/>
      <c r="C111" s="55"/>
      <c r="D111" s="62"/>
      <c r="E111" s="63" t="s">
        <v>121</v>
      </c>
      <c r="G111" s="64" t="s">
        <v>122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5907859.0700000003</v>
      </c>
      <c r="O111" s="45">
        <f t="shared" si="30"/>
        <v>5907859.0700000003</v>
      </c>
      <c r="Q111" s="60"/>
    </row>
    <row r="112" spans="1:17" s="57" customFormat="1" ht="12.75" customHeight="1" x14ac:dyDescent="0.25">
      <c r="A112" s="80"/>
      <c r="B112" s="80"/>
      <c r="C112" s="80"/>
      <c r="D112" s="81"/>
      <c r="E112" s="74" t="s">
        <v>123</v>
      </c>
      <c r="F112" s="82"/>
      <c r="G112" s="83" t="s">
        <v>124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6051087.5300000003</v>
      </c>
      <c r="O112" s="77">
        <f t="shared" si="30"/>
        <v>6051087.5300000003</v>
      </c>
      <c r="Q112" s="60"/>
    </row>
    <row r="113" spans="1:17" s="57" customFormat="1" ht="12.75" customHeight="1" x14ac:dyDescent="0.25">
      <c r="A113" s="55"/>
      <c r="B113" s="55"/>
      <c r="C113" s="55"/>
      <c r="D113" s="62"/>
      <c r="E113" s="63" t="s">
        <v>125</v>
      </c>
      <c r="G113" s="64" t="s">
        <v>126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7684487.0300000003</v>
      </c>
      <c r="O113" s="45">
        <f t="shared" si="30"/>
        <v>7684487.0300000003</v>
      </c>
      <c r="Q113" s="60"/>
    </row>
    <row r="114" spans="1:17" s="57" customFormat="1" ht="25.5" x14ac:dyDescent="0.25">
      <c r="A114" s="61"/>
      <c r="B114" s="61"/>
      <c r="C114" s="61"/>
      <c r="D114" s="67"/>
      <c r="E114" s="63" t="s">
        <v>127</v>
      </c>
      <c r="F114" s="66"/>
      <c r="G114" s="68" t="s">
        <v>128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1671190.35</v>
      </c>
      <c r="O114" s="45">
        <f t="shared" si="30"/>
        <v>1671190.35</v>
      </c>
      <c r="P114" s="66"/>
      <c r="Q114" s="69"/>
    </row>
    <row r="115" spans="1:17" s="57" customFormat="1" x14ac:dyDescent="0.25">
      <c r="A115" s="55"/>
      <c r="B115" s="55"/>
      <c r="C115" s="55"/>
      <c r="D115" s="62"/>
      <c r="E115" s="63" t="s">
        <v>129</v>
      </c>
      <c r="G115" s="64" t="s">
        <v>43</v>
      </c>
      <c r="H115" s="79">
        <v>0</v>
      </c>
      <c r="I115" s="79">
        <v>0</v>
      </c>
      <c r="J115" s="79">
        <v>0</v>
      </c>
      <c r="K115" s="79">
        <v>0</v>
      </c>
      <c r="L115" s="45">
        <v>0</v>
      </c>
      <c r="M115" s="79">
        <v>0</v>
      </c>
      <c r="N115" s="45">
        <v>1763227.47</v>
      </c>
      <c r="O115" s="45">
        <f t="shared" si="30"/>
        <v>1763227.47</v>
      </c>
      <c r="Q115" s="60"/>
    </row>
    <row r="116" spans="1:17" s="66" customFormat="1" x14ac:dyDescent="0.25">
      <c r="A116" s="55"/>
      <c r="B116" s="55"/>
      <c r="C116" s="55"/>
      <c r="D116" s="62"/>
      <c r="E116" s="63" t="s">
        <v>130</v>
      </c>
      <c r="F116" s="57"/>
      <c r="G116" s="64" t="s">
        <v>131</v>
      </c>
      <c r="H116" s="79">
        <v>0</v>
      </c>
      <c r="I116" s="79">
        <v>0</v>
      </c>
      <c r="J116" s="79">
        <v>0</v>
      </c>
      <c r="K116" s="79">
        <v>0</v>
      </c>
      <c r="L116" s="45">
        <v>0</v>
      </c>
      <c r="M116" s="79">
        <v>0</v>
      </c>
      <c r="N116" s="45">
        <v>1837955</v>
      </c>
      <c r="O116" s="45">
        <f t="shared" si="30"/>
        <v>1837955</v>
      </c>
      <c r="P116" s="57"/>
      <c r="Q116" s="60"/>
    </row>
    <row r="117" spans="1:17" s="57" customFormat="1" ht="12.75" customHeight="1" x14ac:dyDescent="0.25">
      <c r="A117" s="55"/>
      <c r="B117" s="55"/>
      <c r="C117" s="55"/>
      <c r="D117" s="62"/>
      <c r="E117" s="63" t="s">
        <v>132</v>
      </c>
      <c r="G117" s="64" t="s">
        <v>93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4950563.55</v>
      </c>
      <c r="O117" s="45">
        <f t="shared" si="30"/>
        <v>4950563.55</v>
      </c>
      <c r="Q117" s="60"/>
    </row>
    <row r="118" spans="1:17" s="57" customFormat="1" x14ac:dyDescent="0.25">
      <c r="A118" s="55"/>
      <c r="B118" s="55"/>
      <c r="C118" s="55"/>
      <c r="D118" s="62"/>
      <c r="E118" s="63" t="s">
        <v>133</v>
      </c>
      <c r="G118" s="64" t="s">
        <v>131</v>
      </c>
      <c r="H118" s="79">
        <v>0</v>
      </c>
      <c r="I118" s="79">
        <v>0</v>
      </c>
      <c r="J118" s="79">
        <v>0</v>
      </c>
      <c r="K118" s="79">
        <v>0</v>
      </c>
      <c r="L118" s="45">
        <v>0</v>
      </c>
      <c r="M118" s="79">
        <v>0</v>
      </c>
      <c r="N118" s="45">
        <v>3392473.32</v>
      </c>
      <c r="O118" s="45">
        <f t="shared" si="30"/>
        <v>3392473.32</v>
      </c>
      <c r="Q118" s="60"/>
    </row>
    <row r="119" spans="1:17" s="57" customFormat="1" x14ac:dyDescent="0.25">
      <c r="A119" s="55"/>
      <c r="B119" s="55"/>
      <c r="C119" s="55"/>
      <c r="D119" s="62"/>
      <c r="E119" s="63" t="s">
        <v>134</v>
      </c>
      <c r="G119" s="64" t="s">
        <v>43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4333406.51</v>
      </c>
      <c r="O119" s="45">
        <f t="shared" si="30"/>
        <v>4333406.51</v>
      </c>
      <c r="P119" s="65"/>
      <c r="Q119" s="60"/>
    </row>
    <row r="120" spans="1:17" s="57" customFormat="1" x14ac:dyDescent="0.25">
      <c r="A120" s="61"/>
      <c r="B120" s="61"/>
      <c r="C120" s="61"/>
      <c r="D120" s="62"/>
      <c r="E120" s="63" t="s">
        <v>135</v>
      </c>
      <c r="F120" s="66"/>
      <c r="G120" s="68" t="s">
        <v>126</v>
      </c>
      <c r="H120" s="79">
        <v>0</v>
      </c>
      <c r="I120" s="79">
        <v>0</v>
      </c>
      <c r="J120" s="79">
        <v>0</v>
      </c>
      <c r="K120" s="79">
        <v>0</v>
      </c>
      <c r="L120" s="45">
        <v>0</v>
      </c>
      <c r="M120" s="79">
        <v>0</v>
      </c>
      <c r="N120" s="45">
        <v>5787681.8700000001</v>
      </c>
      <c r="O120" s="45">
        <f t="shared" si="30"/>
        <v>5787681.8700000001</v>
      </c>
      <c r="Q120" s="69"/>
    </row>
    <row r="121" spans="1:17" s="57" customFormat="1" ht="25.5" x14ac:dyDescent="0.25">
      <c r="A121" s="55"/>
      <c r="B121" s="55"/>
      <c r="C121" s="55"/>
      <c r="D121" s="62"/>
      <c r="E121" s="63" t="s">
        <v>136</v>
      </c>
      <c r="G121" s="64" t="s">
        <v>43</v>
      </c>
      <c r="H121" s="79">
        <v>0</v>
      </c>
      <c r="I121" s="79">
        <v>0</v>
      </c>
      <c r="J121" s="79">
        <v>0</v>
      </c>
      <c r="K121" s="79">
        <v>0</v>
      </c>
      <c r="L121" s="45">
        <v>0</v>
      </c>
      <c r="M121" s="79">
        <v>0</v>
      </c>
      <c r="N121" s="45">
        <v>8611833.4299999997</v>
      </c>
      <c r="O121" s="45">
        <f t="shared" si="30"/>
        <v>8611833.4299999997</v>
      </c>
      <c r="Q121" s="60"/>
    </row>
    <row r="122" spans="1:17" s="57" customFormat="1" ht="25.5" x14ac:dyDescent="0.25">
      <c r="A122" s="55"/>
      <c r="B122" s="55"/>
      <c r="C122" s="55"/>
      <c r="D122" s="62"/>
      <c r="E122" s="63" t="s">
        <v>137</v>
      </c>
      <c r="G122" s="64" t="s">
        <v>122</v>
      </c>
      <c r="H122" s="79">
        <v>0</v>
      </c>
      <c r="I122" s="79">
        <v>0</v>
      </c>
      <c r="J122" s="79">
        <v>0</v>
      </c>
      <c r="K122" s="79">
        <v>0</v>
      </c>
      <c r="L122" s="45">
        <v>0</v>
      </c>
      <c r="M122" s="79">
        <v>0</v>
      </c>
      <c r="N122" s="45">
        <v>4392970.72</v>
      </c>
      <c r="O122" s="45">
        <f t="shared" si="30"/>
        <v>4392970.72</v>
      </c>
      <c r="Q122" s="60"/>
    </row>
    <row r="123" spans="1:17" s="57" customFormat="1" ht="25.5" customHeight="1" x14ac:dyDescent="0.25">
      <c r="A123" s="61"/>
      <c r="B123" s="61"/>
      <c r="C123" s="61"/>
      <c r="D123" s="62"/>
      <c r="E123" s="63" t="s">
        <v>138</v>
      </c>
      <c r="F123" s="66"/>
      <c r="G123" s="68" t="s">
        <v>126</v>
      </c>
      <c r="H123" s="79">
        <v>0</v>
      </c>
      <c r="I123" s="79">
        <v>0</v>
      </c>
      <c r="J123" s="79">
        <v>0</v>
      </c>
      <c r="K123" s="79">
        <v>0</v>
      </c>
      <c r="L123" s="45">
        <v>0</v>
      </c>
      <c r="M123" s="79">
        <v>0</v>
      </c>
      <c r="N123" s="45">
        <v>9278022.4199999999</v>
      </c>
      <c r="O123" s="45">
        <f t="shared" si="30"/>
        <v>9278022.4199999999</v>
      </c>
      <c r="Q123" s="69"/>
    </row>
    <row r="124" spans="1:17" s="57" customFormat="1" ht="25.5" x14ac:dyDescent="0.25">
      <c r="A124" s="55"/>
      <c r="B124" s="55"/>
      <c r="C124" s="55"/>
      <c r="D124" s="62"/>
      <c r="E124" s="63" t="s">
        <v>139</v>
      </c>
      <c r="G124" s="64" t="s">
        <v>128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2565060.2400000002</v>
      </c>
      <c r="O124" s="45">
        <f t="shared" si="30"/>
        <v>2565060.2400000002</v>
      </c>
      <c r="Q124" s="60"/>
    </row>
    <row r="125" spans="1:17" s="66" customFormat="1" ht="25.5" x14ac:dyDescent="0.25">
      <c r="A125" s="61"/>
      <c r="B125" s="61"/>
      <c r="C125" s="61"/>
      <c r="D125" s="62"/>
      <c r="E125" s="63" t="s">
        <v>140</v>
      </c>
      <c r="G125" s="68" t="s">
        <v>124</v>
      </c>
      <c r="H125" s="79">
        <v>0</v>
      </c>
      <c r="I125" s="79">
        <v>0</v>
      </c>
      <c r="J125" s="79">
        <v>0</v>
      </c>
      <c r="K125" s="79">
        <v>0</v>
      </c>
      <c r="L125" s="45">
        <v>0</v>
      </c>
      <c r="M125" s="79">
        <v>0</v>
      </c>
      <c r="N125" s="45">
        <v>8114124.2599999998</v>
      </c>
      <c r="O125" s="45">
        <f t="shared" si="30"/>
        <v>8114124.2599999998</v>
      </c>
      <c r="P125" s="57"/>
      <c r="Q125" s="69"/>
    </row>
    <row r="126" spans="1:17" s="57" customFormat="1" ht="25.5" customHeight="1" x14ac:dyDescent="0.25">
      <c r="A126" s="61"/>
      <c r="B126" s="61"/>
      <c r="C126" s="61"/>
      <c r="D126" s="67"/>
      <c r="E126" s="63" t="s">
        <v>141</v>
      </c>
      <c r="F126" s="66"/>
      <c r="G126" s="68" t="s">
        <v>43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2352508.4300000002</v>
      </c>
      <c r="O126" s="45">
        <f t="shared" si="30"/>
        <v>2352508.4300000002</v>
      </c>
      <c r="P126" s="66"/>
      <c r="Q126" s="69"/>
    </row>
    <row r="127" spans="1:17" s="57" customFormat="1" ht="25.5" x14ac:dyDescent="0.25">
      <c r="A127" s="55"/>
      <c r="B127" s="55"/>
      <c r="C127" s="55"/>
      <c r="D127" s="62"/>
      <c r="E127" s="63" t="s">
        <v>142</v>
      </c>
      <c r="G127" s="64" t="s">
        <v>126</v>
      </c>
      <c r="H127" s="79">
        <v>0</v>
      </c>
      <c r="I127" s="79">
        <v>0</v>
      </c>
      <c r="J127" s="79">
        <v>0</v>
      </c>
      <c r="K127" s="79">
        <v>0</v>
      </c>
      <c r="L127" s="45">
        <v>0</v>
      </c>
      <c r="M127" s="79">
        <v>0</v>
      </c>
      <c r="N127" s="45">
        <v>6320800.2599999998</v>
      </c>
      <c r="O127" s="45">
        <f t="shared" si="30"/>
        <v>6320800.2599999998</v>
      </c>
      <c r="Q127" s="60"/>
    </row>
    <row r="128" spans="1:17" s="57" customFormat="1" ht="25.5" x14ac:dyDescent="0.25">
      <c r="A128" s="55"/>
      <c r="B128" s="55"/>
      <c r="C128" s="55"/>
      <c r="D128" s="62"/>
      <c r="E128" s="63" t="s">
        <v>143</v>
      </c>
      <c r="G128" s="64" t="s">
        <v>131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1885764.62</v>
      </c>
      <c r="O128" s="45">
        <f t="shared" si="30"/>
        <v>1885764.62</v>
      </c>
      <c r="Q128" s="60"/>
    </row>
    <row r="129" spans="1:17" s="57" customFormat="1" ht="25.5" x14ac:dyDescent="0.25">
      <c r="A129" s="55"/>
      <c r="B129" s="55"/>
      <c r="C129" s="55"/>
      <c r="D129" s="62"/>
      <c r="E129" s="63" t="s">
        <v>144</v>
      </c>
      <c r="G129" s="64" t="s">
        <v>93</v>
      </c>
      <c r="H129" s="79">
        <v>0</v>
      </c>
      <c r="I129" s="79">
        <v>0</v>
      </c>
      <c r="J129" s="79">
        <v>0</v>
      </c>
      <c r="K129" s="79">
        <v>0</v>
      </c>
      <c r="L129" s="45">
        <v>0</v>
      </c>
      <c r="M129" s="79">
        <v>0</v>
      </c>
      <c r="N129" s="45">
        <v>2988750.27</v>
      </c>
      <c r="O129" s="45">
        <f t="shared" si="30"/>
        <v>2988750.27</v>
      </c>
      <c r="Q129" s="60"/>
    </row>
    <row r="130" spans="1:17" s="57" customFormat="1" ht="25.5" x14ac:dyDescent="0.25">
      <c r="A130" s="55"/>
      <c r="B130" s="55"/>
      <c r="C130" s="55"/>
      <c r="D130" s="62"/>
      <c r="E130" s="63" t="s">
        <v>145</v>
      </c>
      <c r="G130" s="64" t="s">
        <v>131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6771910.5700000003</v>
      </c>
      <c r="O130" s="45">
        <f t="shared" si="30"/>
        <v>6771910.5700000003</v>
      </c>
      <c r="Q130" s="60"/>
    </row>
    <row r="131" spans="1:17" s="57" customFormat="1" ht="25.5" x14ac:dyDescent="0.25">
      <c r="A131" s="61"/>
      <c r="B131" s="61"/>
      <c r="C131" s="61"/>
      <c r="D131" s="67"/>
      <c r="E131" s="63" t="s">
        <v>146</v>
      </c>
      <c r="F131" s="66"/>
      <c r="G131" s="68" t="s">
        <v>43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10164058.24</v>
      </c>
      <c r="O131" s="45">
        <f t="shared" si="30"/>
        <v>10164058.24</v>
      </c>
      <c r="P131" s="66"/>
      <c r="Q131" s="69"/>
    </row>
    <row r="132" spans="1:17" s="66" customFormat="1" ht="38.25" x14ac:dyDescent="0.25">
      <c r="A132" s="61"/>
      <c r="B132" s="61"/>
      <c r="C132" s="61"/>
      <c r="D132" s="62"/>
      <c r="E132" s="63" t="s">
        <v>147</v>
      </c>
      <c r="G132" s="68" t="s">
        <v>148</v>
      </c>
      <c r="H132" s="79">
        <v>0</v>
      </c>
      <c r="I132" s="79">
        <v>0</v>
      </c>
      <c r="J132" s="79">
        <v>0</v>
      </c>
      <c r="K132" s="79">
        <v>0</v>
      </c>
      <c r="L132" s="45">
        <v>0</v>
      </c>
      <c r="M132" s="79">
        <v>0</v>
      </c>
      <c r="N132" s="45">
        <v>4279658.5999999996</v>
      </c>
      <c r="O132" s="45">
        <f t="shared" si="30"/>
        <v>4279658.5999999996</v>
      </c>
      <c r="P132" s="57"/>
      <c r="Q132" s="69"/>
    </row>
    <row r="133" spans="1:17" s="57" customFormat="1" ht="38.25" customHeight="1" x14ac:dyDescent="0.25">
      <c r="A133" s="55"/>
      <c r="B133" s="55"/>
      <c r="C133" s="55"/>
      <c r="D133" s="62"/>
      <c r="E133" s="63" t="s">
        <v>149</v>
      </c>
      <c r="G133" s="64" t="s">
        <v>150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9872501.3900000006</v>
      </c>
      <c r="O133" s="45">
        <f t="shared" si="30"/>
        <v>9872501.3900000006</v>
      </c>
      <c r="P133" s="65"/>
      <c r="Q133" s="60"/>
    </row>
    <row r="134" spans="1:17" s="57" customFormat="1" ht="38.25" x14ac:dyDescent="0.25">
      <c r="A134" s="55"/>
      <c r="B134" s="55"/>
      <c r="C134" s="55"/>
      <c r="D134" s="62"/>
      <c r="E134" s="63" t="s">
        <v>151</v>
      </c>
      <c r="G134" s="64" t="s">
        <v>152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12243950.59</v>
      </c>
      <c r="O134" s="45">
        <f t="shared" si="30"/>
        <v>12243950.59</v>
      </c>
      <c r="Q134" s="60"/>
    </row>
    <row r="135" spans="1:17" s="57" customFormat="1" ht="25.5" customHeight="1" x14ac:dyDescent="0.25">
      <c r="A135" s="61"/>
      <c r="B135" s="61"/>
      <c r="C135" s="61"/>
      <c r="D135" s="67"/>
      <c r="E135" s="63" t="s">
        <v>153</v>
      </c>
      <c r="F135" s="66"/>
      <c r="G135" s="68" t="s">
        <v>154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6018692.2000000002</v>
      </c>
      <c r="O135" s="45">
        <f t="shared" si="30"/>
        <v>6018692.2000000002</v>
      </c>
      <c r="P135" s="66"/>
      <c r="Q135" s="69"/>
    </row>
    <row r="136" spans="1:17" s="57" customFormat="1" ht="25.5" x14ac:dyDescent="0.25">
      <c r="A136" s="55"/>
      <c r="B136" s="55"/>
      <c r="C136" s="55"/>
      <c r="D136" s="62"/>
      <c r="E136" s="63" t="s">
        <v>155</v>
      </c>
      <c r="G136" s="64" t="s">
        <v>131</v>
      </c>
      <c r="H136" s="79">
        <v>0</v>
      </c>
      <c r="I136" s="79">
        <v>0</v>
      </c>
      <c r="J136" s="79">
        <v>0</v>
      </c>
      <c r="K136" s="79">
        <v>0</v>
      </c>
      <c r="L136" s="45">
        <v>0</v>
      </c>
      <c r="M136" s="79">
        <v>0</v>
      </c>
      <c r="N136" s="45">
        <v>9990654.3900000006</v>
      </c>
      <c r="O136" s="45">
        <f t="shared" si="30"/>
        <v>9990654.3900000006</v>
      </c>
      <c r="Q136" s="60"/>
    </row>
    <row r="137" spans="1:17" s="57" customFormat="1" ht="25.5" x14ac:dyDescent="0.25">
      <c r="A137" s="61"/>
      <c r="B137" s="61"/>
      <c r="C137" s="61"/>
      <c r="D137" s="67"/>
      <c r="E137" s="63" t="s">
        <v>156</v>
      </c>
      <c r="F137" s="66"/>
      <c r="G137" s="68" t="s">
        <v>48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3292182.79</v>
      </c>
      <c r="O137" s="45">
        <f t="shared" si="30"/>
        <v>3292182.79</v>
      </c>
      <c r="P137" s="66"/>
      <c r="Q137" s="69"/>
    </row>
    <row r="138" spans="1:17" s="66" customFormat="1" ht="25.5" x14ac:dyDescent="0.25">
      <c r="A138" s="55"/>
      <c r="B138" s="55"/>
      <c r="C138" s="55"/>
      <c r="D138" s="62"/>
      <c r="E138" s="63" t="s">
        <v>157</v>
      </c>
      <c r="F138" s="57"/>
      <c r="G138" s="64" t="s">
        <v>115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12739964.76</v>
      </c>
      <c r="O138" s="45">
        <f t="shared" si="30"/>
        <v>12739964.76</v>
      </c>
      <c r="P138" s="57"/>
      <c r="Q138" s="60"/>
    </row>
    <row r="139" spans="1:17" s="57" customFormat="1" ht="25.5" x14ac:dyDescent="0.25">
      <c r="A139" s="55"/>
      <c r="B139" s="55"/>
      <c r="C139" s="55"/>
      <c r="D139" s="62"/>
      <c r="E139" s="63" t="s">
        <v>158</v>
      </c>
      <c r="G139" s="64" t="s">
        <v>115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13973306.73</v>
      </c>
      <c r="O139" s="45">
        <f t="shared" si="30"/>
        <v>13973306.73</v>
      </c>
      <c r="Q139" s="60"/>
    </row>
    <row r="140" spans="1:17" s="57" customFormat="1" ht="25.5" x14ac:dyDescent="0.25">
      <c r="A140" s="55"/>
      <c r="B140" s="55"/>
      <c r="C140" s="55"/>
      <c r="D140" s="62"/>
      <c r="E140" s="63" t="s">
        <v>159</v>
      </c>
      <c r="G140" s="64" t="s">
        <v>160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15812291.050000001</v>
      </c>
      <c r="O140" s="45">
        <f t="shared" si="30"/>
        <v>15812291.050000001</v>
      </c>
      <c r="Q140" s="60"/>
    </row>
    <row r="141" spans="1:17" s="57" customFormat="1" ht="38.25" x14ac:dyDescent="0.25">
      <c r="A141" s="55"/>
      <c r="B141" s="55"/>
      <c r="C141" s="55"/>
      <c r="D141" s="62"/>
      <c r="E141" s="63" t="s">
        <v>161</v>
      </c>
      <c r="G141" s="64" t="s">
        <v>124</v>
      </c>
      <c r="H141" s="79">
        <v>0</v>
      </c>
      <c r="I141" s="79">
        <v>0</v>
      </c>
      <c r="J141" s="79">
        <v>0</v>
      </c>
      <c r="K141" s="79">
        <v>0</v>
      </c>
      <c r="L141" s="45">
        <v>0</v>
      </c>
      <c r="M141" s="79">
        <v>0</v>
      </c>
      <c r="N141" s="45">
        <v>7213143.8899999997</v>
      </c>
      <c r="O141" s="45">
        <f t="shared" si="30"/>
        <v>7213143.8899999997</v>
      </c>
      <c r="Q141" s="60"/>
    </row>
    <row r="142" spans="1:17" s="57" customFormat="1" ht="38.25" x14ac:dyDescent="0.25">
      <c r="A142" s="55"/>
      <c r="B142" s="55"/>
      <c r="C142" s="55"/>
      <c r="D142" s="62"/>
      <c r="E142" s="63" t="s">
        <v>162</v>
      </c>
      <c r="G142" s="64" t="s">
        <v>98</v>
      </c>
      <c r="H142" s="79">
        <v>0</v>
      </c>
      <c r="I142" s="79">
        <v>0</v>
      </c>
      <c r="J142" s="79">
        <v>0</v>
      </c>
      <c r="K142" s="79">
        <v>0</v>
      </c>
      <c r="L142" s="45">
        <v>0</v>
      </c>
      <c r="M142" s="79">
        <v>0</v>
      </c>
      <c r="N142" s="45">
        <v>9592322.4600000009</v>
      </c>
      <c r="O142" s="45">
        <f t="shared" si="30"/>
        <v>9592322.4600000009</v>
      </c>
      <c r="Q142" s="60"/>
    </row>
    <row r="143" spans="1:17" s="57" customFormat="1" ht="38.25" x14ac:dyDescent="0.25">
      <c r="A143" s="61"/>
      <c r="B143" s="61"/>
      <c r="C143" s="61"/>
      <c r="D143" s="62"/>
      <c r="E143" s="63" t="s">
        <v>163</v>
      </c>
      <c r="F143" s="66"/>
      <c r="G143" s="68" t="s">
        <v>164</v>
      </c>
      <c r="H143" s="79">
        <v>0</v>
      </c>
      <c r="I143" s="79">
        <v>0</v>
      </c>
      <c r="J143" s="79">
        <v>0</v>
      </c>
      <c r="K143" s="79">
        <v>0</v>
      </c>
      <c r="L143" s="45">
        <v>0</v>
      </c>
      <c r="M143" s="79">
        <v>0</v>
      </c>
      <c r="N143" s="45">
        <v>8375625.4500000002</v>
      </c>
      <c r="O143" s="45">
        <f t="shared" si="30"/>
        <v>8375625.4500000002</v>
      </c>
      <c r="Q143" s="69"/>
    </row>
    <row r="144" spans="1:17" s="57" customFormat="1" ht="38.25" x14ac:dyDescent="0.25">
      <c r="A144" s="55"/>
      <c r="B144" s="55"/>
      <c r="C144" s="55"/>
      <c r="D144" s="62"/>
      <c r="E144" s="63" t="s">
        <v>165</v>
      </c>
      <c r="G144" s="64" t="s">
        <v>48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6126708.5199999996</v>
      </c>
      <c r="O144" s="45">
        <f t="shared" si="30"/>
        <v>6126708.5199999996</v>
      </c>
      <c r="Q144" s="60"/>
    </row>
    <row r="145" spans="1:17" s="57" customFormat="1" ht="25.5" x14ac:dyDescent="0.25">
      <c r="A145" s="61"/>
      <c r="B145" s="61"/>
      <c r="C145" s="61"/>
      <c r="D145" s="62"/>
      <c r="E145" s="63" t="s">
        <v>166</v>
      </c>
      <c r="F145" s="66"/>
      <c r="G145" s="68" t="s">
        <v>152</v>
      </c>
      <c r="H145" s="79">
        <v>0</v>
      </c>
      <c r="I145" s="79">
        <v>0</v>
      </c>
      <c r="J145" s="79">
        <v>0</v>
      </c>
      <c r="K145" s="79">
        <v>0</v>
      </c>
      <c r="L145" s="45">
        <v>0</v>
      </c>
      <c r="M145" s="79">
        <v>0</v>
      </c>
      <c r="N145" s="45">
        <v>6716947.7199999997</v>
      </c>
      <c r="O145" s="45">
        <f t="shared" si="30"/>
        <v>6716947.7199999997</v>
      </c>
      <c r="Q145" s="69"/>
    </row>
    <row r="146" spans="1:17" s="57" customFormat="1" ht="25.5" x14ac:dyDescent="0.25">
      <c r="A146" s="55"/>
      <c r="B146" s="55"/>
      <c r="C146" s="55"/>
      <c r="D146" s="62"/>
      <c r="E146" s="63" t="s">
        <v>167</v>
      </c>
      <c r="G146" s="64" t="s">
        <v>37</v>
      </c>
      <c r="H146" s="79">
        <v>0</v>
      </c>
      <c r="I146" s="79">
        <v>0</v>
      </c>
      <c r="J146" s="79">
        <v>0</v>
      </c>
      <c r="K146" s="79">
        <v>0</v>
      </c>
      <c r="L146" s="45">
        <v>0</v>
      </c>
      <c r="M146" s="79">
        <v>0</v>
      </c>
      <c r="N146" s="45">
        <v>9606562.7400000002</v>
      </c>
      <c r="O146" s="45">
        <f t="shared" si="30"/>
        <v>9606562.7400000002</v>
      </c>
      <c r="Q146" s="60"/>
    </row>
    <row r="147" spans="1:17" s="57" customFormat="1" ht="25.5" customHeight="1" x14ac:dyDescent="0.25">
      <c r="A147" s="61"/>
      <c r="B147" s="61"/>
      <c r="C147" s="61"/>
      <c r="D147" s="62"/>
      <c r="E147" s="63" t="s">
        <v>168</v>
      </c>
      <c r="F147" s="66"/>
      <c r="G147" s="68" t="s">
        <v>124</v>
      </c>
      <c r="H147" s="79">
        <v>0</v>
      </c>
      <c r="I147" s="79">
        <v>0</v>
      </c>
      <c r="J147" s="79">
        <v>0</v>
      </c>
      <c r="K147" s="79">
        <v>0</v>
      </c>
      <c r="L147" s="45">
        <v>0</v>
      </c>
      <c r="M147" s="79">
        <v>0</v>
      </c>
      <c r="N147" s="45">
        <v>11037684.4</v>
      </c>
      <c r="O147" s="45">
        <f t="shared" si="30"/>
        <v>11037684.4</v>
      </c>
      <c r="Q147" s="69"/>
    </row>
    <row r="148" spans="1:17" s="57" customFormat="1" ht="25.5" x14ac:dyDescent="0.25">
      <c r="A148" s="55"/>
      <c r="B148" s="55"/>
      <c r="C148" s="55"/>
      <c r="D148" s="62"/>
      <c r="E148" s="63" t="s">
        <v>169</v>
      </c>
      <c r="G148" s="64" t="s">
        <v>170</v>
      </c>
      <c r="H148" s="79">
        <v>0</v>
      </c>
      <c r="I148" s="79">
        <v>0</v>
      </c>
      <c r="J148" s="79">
        <v>0</v>
      </c>
      <c r="K148" s="79">
        <v>0</v>
      </c>
      <c r="L148" s="45">
        <v>0</v>
      </c>
      <c r="M148" s="79">
        <v>0</v>
      </c>
      <c r="N148" s="45">
        <v>7534973.0099999998</v>
      </c>
      <c r="O148" s="45">
        <f t="shared" si="30"/>
        <v>7534973.0099999998</v>
      </c>
      <c r="Q148" s="60"/>
    </row>
    <row r="149" spans="1:17" s="57" customFormat="1" ht="25.5" x14ac:dyDescent="0.25">
      <c r="A149" s="61"/>
      <c r="B149" s="61"/>
      <c r="C149" s="61"/>
      <c r="D149" s="62"/>
      <c r="E149" s="63" t="s">
        <v>171</v>
      </c>
      <c r="F149" s="66"/>
      <c r="G149" s="68" t="s">
        <v>48</v>
      </c>
      <c r="H149" s="79">
        <v>0</v>
      </c>
      <c r="I149" s="79">
        <v>0</v>
      </c>
      <c r="J149" s="79">
        <v>0</v>
      </c>
      <c r="K149" s="79">
        <v>0</v>
      </c>
      <c r="L149" s="45">
        <v>0</v>
      </c>
      <c r="M149" s="79">
        <v>0</v>
      </c>
      <c r="N149" s="45">
        <v>10309374.59</v>
      </c>
      <c r="O149" s="45">
        <f t="shared" si="30"/>
        <v>10309374.59</v>
      </c>
      <c r="Q149" s="69"/>
    </row>
    <row r="150" spans="1:17" s="57" customFormat="1" ht="25.5" x14ac:dyDescent="0.25">
      <c r="A150" s="55"/>
      <c r="B150" s="55"/>
      <c r="C150" s="55"/>
      <c r="D150" s="62"/>
      <c r="E150" s="63" t="s">
        <v>172</v>
      </c>
      <c r="G150" s="64" t="s">
        <v>48</v>
      </c>
      <c r="H150" s="79">
        <v>0</v>
      </c>
      <c r="I150" s="79">
        <v>0</v>
      </c>
      <c r="J150" s="79">
        <v>0</v>
      </c>
      <c r="K150" s="79">
        <v>0</v>
      </c>
      <c r="L150" s="45">
        <v>0</v>
      </c>
      <c r="M150" s="79">
        <v>0</v>
      </c>
      <c r="N150" s="45">
        <v>11876224.15</v>
      </c>
      <c r="O150" s="45">
        <f t="shared" si="30"/>
        <v>11876224.15</v>
      </c>
      <c r="Q150" s="60"/>
    </row>
    <row r="151" spans="1:17" s="57" customFormat="1" ht="25.5" x14ac:dyDescent="0.25">
      <c r="A151" s="55"/>
      <c r="B151" s="55"/>
      <c r="C151" s="55"/>
      <c r="D151" s="62"/>
      <c r="E151" s="63" t="s">
        <v>173</v>
      </c>
      <c r="G151" s="64" t="s">
        <v>154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7354735.7599999998</v>
      </c>
      <c r="O151" s="45">
        <f t="shared" si="30"/>
        <v>7354735.7599999998</v>
      </c>
      <c r="Q151" s="60"/>
    </row>
    <row r="152" spans="1:17" s="57" customFormat="1" ht="25.5" x14ac:dyDescent="0.25">
      <c r="A152" s="61"/>
      <c r="B152" s="61"/>
      <c r="C152" s="61"/>
      <c r="D152" s="62"/>
      <c r="E152" s="63" t="s">
        <v>174</v>
      </c>
      <c r="F152" s="66"/>
      <c r="G152" s="68" t="s">
        <v>117</v>
      </c>
      <c r="H152" s="79">
        <v>0</v>
      </c>
      <c r="I152" s="79">
        <v>0</v>
      </c>
      <c r="J152" s="79">
        <v>0</v>
      </c>
      <c r="K152" s="79">
        <v>0</v>
      </c>
      <c r="L152" s="45">
        <v>0</v>
      </c>
      <c r="M152" s="79">
        <v>0</v>
      </c>
      <c r="N152" s="45">
        <v>9904626.5800000001</v>
      </c>
      <c r="O152" s="45">
        <f t="shared" si="30"/>
        <v>9904626.5800000001</v>
      </c>
      <c r="Q152" s="69"/>
    </row>
    <row r="153" spans="1:17" s="57" customFormat="1" ht="25.5" x14ac:dyDescent="0.25">
      <c r="A153" s="55"/>
      <c r="B153" s="55"/>
      <c r="C153" s="55"/>
      <c r="D153" s="62"/>
      <c r="E153" s="63" t="s">
        <v>175</v>
      </c>
      <c r="G153" s="64" t="s">
        <v>117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8861571.5899999999</v>
      </c>
      <c r="O153" s="45">
        <f t="shared" si="30"/>
        <v>8861571.5899999999</v>
      </c>
      <c r="Q153" s="60"/>
    </row>
    <row r="154" spans="1:17" s="57" customFormat="1" ht="38.25" x14ac:dyDescent="0.25">
      <c r="A154" s="61"/>
      <c r="B154" s="61"/>
      <c r="C154" s="61"/>
      <c r="D154" s="62"/>
      <c r="E154" s="63" t="s">
        <v>176</v>
      </c>
      <c r="F154" s="66"/>
      <c r="G154" s="68" t="s">
        <v>61</v>
      </c>
      <c r="H154" s="79">
        <v>0</v>
      </c>
      <c r="I154" s="79">
        <v>0</v>
      </c>
      <c r="J154" s="79">
        <v>0</v>
      </c>
      <c r="K154" s="79">
        <v>0</v>
      </c>
      <c r="L154" s="45">
        <v>0</v>
      </c>
      <c r="M154" s="79">
        <v>0</v>
      </c>
      <c r="N154" s="45">
        <v>11036112.98</v>
      </c>
      <c r="O154" s="45">
        <f t="shared" si="30"/>
        <v>11036112.98</v>
      </c>
      <c r="Q154" s="69"/>
    </row>
    <row r="155" spans="1:17" s="57" customFormat="1" ht="25.5" x14ac:dyDescent="0.25">
      <c r="A155" s="55"/>
      <c r="B155" s="55"/>
      <c r="C155" s="55"/>
      <c r="D155" s="62"/>
      <c r="E155" s="63" t="s">
        <v>177</v>
      </c>
      <c r="G155" s="64" t="s">
        <v>131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5693213.2300000004</v>
      </c>
      <c r="O155" s="45">
        <f t="shared" si="30"/>
        <v>5693213.2300000004</v>
      </c>
      <c r="Q155" s="60"/>
    </row>
    <row r="156" spans="1:17" s="57" customFormat="1" ht="25.5" x14ac:dyDescent="0.25">
      <c r="A156" s="61"/>
      <c r="B156" s="61"/>
      <c r="C156" s="61"/>
      <c r="D156" s="67"/>
      <c r="E156" s="63" t="s">
        <v>178</v>
      </c>
      <c r="F156" s="66"/>
      <c r="G156" s="68" t="s">
        <v>48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6671891.5499999998</v>
      </c>
      <c r="O156" s="45">
        <f t="shared" si="30"/>
        <v>6671891.5499999998</v>
      </c>
      <c r="P156" s="66"/>
      <c r="Q156" s="69"/>
    </row>
    <row r="157" spans="1:17" s="20" customFormat="1" ht="27" customHeight="1" x14ac:dyDescent="0.25">
      <c r="A157" s="55"/>
      <c r="B157" s="55"/>
      <c r="C157" s="55"/>
      <c r="D157" s="62"/>
      <c r="E157" s="63" t="s">
        <v>179</v>
      </c>
      <c r="F157" s="57"/>
      <c r="G157" s="64" t="s">
        <v>48</v>
      </c>
      <c r="H157" s="79">
        <v>0</v>
      </c>
      <c r="I157" s="79">
        <v>0</v>
      </c>
      <c r="J157" s="79">
        <v>0</v>
      </c>
      <c r="K157" s="79">
        <v>0</v>
      </c>
      <c r="L157" s="45">
        <v>0</v>
      </c>
      <c r="M157" s="79">
        <v>0</v>
      </c>
      <c r="N157" s="45">
        <v>6894226.3099999996</v>
      </c>
      <c r="O157" s="45">
        <f t="shared" si="30"/>
        <v>6894226.3099999996</v>
      </c>
      <c r="P157" s="57"/>
      <c r="Q157" s="60"/>
    </row>
    <row r="158" spans="1:17" s="57" customFormat="1" ht="25.5" x14ac:dyDescent="0.25">
      <c r="A158" s="61"/>
      <c r="B158" s="61"/>
      <c r="C158" s="61"/>
      <c r="D158" s="62"/>
      <c r="E158" s="63" t="s">
        <v>180</v>
      </c>
      <c r="F158" s="66"/>
      <c r="G158" s="68" t="s">
        <v>48</v>
      </c>
      <c r="H158" s="79">
        <v>0</v>
      </c>
      <c r="I158" s="79">
        <v>0</v>
      </c>
      <c r="J158" s="79">
        <v>0</v>
      </c>
      <c r="K158" s="79">
        <v>0</v>
      </c>
      <c r="L158" s="45">
        <v>0</v>
      </c>
      <c r="M158" s="79">
        <v>0</v>
      </c>
      <c r="N158" s="45">
        <v>8091659.0800000001</v>
      </c>
      <c r="O158" s="45">
        <f t="shared" si="30"/>
        <v>8091659.0800000001</v>
      </c>
      <c r="Q158" s="69"/>
    </row>
    <row r="159" spans="1:17" s="20" customFormat="1" ht="38.25" x14ac:dyDescent="0.25">
      <c r="A159" s="55"/>
      <c r="B159" s="55"/>
      <c r="C159" s="55"/>
      <c r="D159" s="62"/>
      <c r="E159" s="63" t="s">
        <v>181</v>
      </c>
      <c r="F159" s="57"/>
      <c r="G159" s="64" t="s">
        <v>124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7948024.2999999998</v>
      </c>
      <c r="O159" s="45">
        <f t="shared" si="30"/>
        <v>7948024.2999999998</v>
      </c>
      <c r="P159" s="57"/>
      <c r="Q159" s="60"/>
    </row>
    <row r="160" spans="1:17" s="57" customFormat="1" ht="25.5" x14ac:dyDescent="0.25">
      <c r="A160" s="55"/>
      <c r="B160" s="55"/>
      <c r="C160" s="55"/>
      <c r="D160" s="62"/>
      <c r="E160" s="63" t="s">
        <v>182</v>
      </c>
      <c r="G160" s="64" t="s">
        <v>183</v>
      </c>
      <c r="H160" s="79">
        <v>0</v>
      </c>
      <c r="I160" s="79">
        <v>0</v>
      </c>
      <c r="J160" s="79">
        <v>0</v>
      </c>
      <c r="K160" s="79">
        <v>0</v>
      </c>
      <c r="L160" s="45">
        <v>0</v>
      </c>
      <c r="M160" s="79">
        <v>0</v>
      </c>
      <c r="N160" s="45">
        <v>17476654.469999999</v>
      </c>
      <c r="O160" s="45">
        <f t="shared" si="30"/>
        <v>17476654.469999999</v>
      </c>
      <c r="Q160" s="60"/>
    </row>
    <row r="161" spans="1:17" s="20" customFormat="1" ht="25.5" customHeight="1" x14ac:dyDescent="0.25">
      <c r="A161" s="72"/>
      <c r="B161" s="72"/>
      <c r="C161" s="72"/>
      <c r="D161" s="81"/>
      <c r="E161" s="74" t="s">
        <v>184</v>
      </c>
      <c r="F161" s="75"/>
      <c r="G161" s="76" t="s">
        <v>185</v>
      </c>
      <c r="H161" s="84">
        <v>0</v>
      </c>
      <c r="I161" s="84">
        <v>0</v>
      </c>
      <c r="J161" s="84">
        <v>0</v>
      </c>
      <c r="K161" s="84">
        <v>0</v>
      </c>
      <c r="L161" s="77">
        <v>0</v>
      </c>
      <c r="M161" s="84">
        <v>0</v>
      </c>
      <c r="N161" s="77">
        <v>1106406.3500000001</v>
      </c>
      <c r="O161" s="77">
        <f t="shared" si="30"/>
        <v>1106406.3500000001</v>
      </c>
      <c r="P161" s="57"/>
      <c r="Q161" s="69"/>
    </row>
    <row r="162" spans="1:17" s="57" customFormat="1" x14ac:dyDescent="0.25">
      <c r="A162" s="61"/>
      <c r="B162" s="61"/>
      <c r="C162" s="61"/>
      <c r="D162" s="62"/>
      <c r="E162" s="63" t="s">
        <v>186</v>
      </c>
      <c r="F162" s="66"/>
      <c r="G162" s="68" t="s">
        <v>187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1620769.03</v>
      </c>
      <c r="O162" s="45">
        <f t="shared" si="30"/>
        <v>1620769.03</v>
      </c>
      <c r="Q162" s="69"/>
    </row>
    <row r="163" spans="1:17" s="57" customFormat="1" x14ac:dyDescent="0.25">
      <c r="A163" s="55"/>
      <c r="B163" s="55"/>
      <c r="C163" s="55"/>
      <c r="D163" s="62"/>
      <c r="E163" s="63" t="s">
        <v>188</v>
      </c>
      <c r="G163" s="64" t="s">
        <v>48</v>
      </c>
      <c r="H163" s="79">
        <v>0</v>
      </c>
      <c r="I163" s="79">
        <v>0</v>
      </c>
      <c r="J163" s="79">
        <v>0</v>
      </c>
      <c r="K163" s="79">
        <v>0</v>
      </c>
      <c r="L163" s="45">
        <v>0</v>
      </c>
      <c r="M163" s="79">
        <v>0</v>
      </c>
      <c r="N163" s="45">
        <v>7728100.8200000003</v>
      </c>
      <c r="O163" s="45">
        <f t="shared" si="30"/>
        <v>7728100.8200000003</v>
      </c>
      <c r="Q163" s="60"/>
    </row>
    <row r="164" spans="1:17" s="57" customFormat="1" ht="25.5" x14ac:dyDescent="0.25">
      <c r="A164" s="55"/>
      <c r="B164" s="55"/>
      <c r="C164" s="55"/>
      <c r="D164" s="62"/>
      <c r="E164" s="63" t="s">
        <v>189</v>
      </c>
      <c r="G164" s="64" t="s">
        <v>187</v>
      </c>
      <c r="H164" s="79">
        <v>0</v>
      </c>
      <c r="I164" s="79">
        <v>0</v>
      </c>
      <c r="J164" s="79">
        <v>0</v>
      </c>
      <c r="K164" s="79">
        <v>0</v>
      </c>
      <c r="L164" s="45">
        <v>0</v>
      </c>
      <c r="M164" s="79">
        <v>0</v>
      </c>
      <c r="N164" s="45">
        <v>11628937.15</v>
      </c>
      <c r="O164" s="45">
        <f t="shared" si="30"/>
        <v>11628937.15</v>
      </c>
      <c r="Q164" s="60"/>
    </row>
    <row r="165" spans="1:17" s="57" customFormat="1" ht="25.5" x14ac:dyDescent="0.25">
      <c r="A165" s="85"/>
      <c r="B165" s="85"/>
      <c r="C165" s="85"/>
      <c r="D165" s="18"/>
      <c r="E165" s="44" t="s">
        <v>190</v>
      </c>
      <c r="F165" s="20"/>
      <c r="G165" s="86" t="s">
        <v>191</v>
      </c>
      <c r="H165" s="87">
        <v>0</v>
      </c>
      <c r="I165" s="87">
        <v>0</v>
      </c>
      <c r="J165" s="87">
        <v>0</v>
      </c>
      <c r="K165" s="87">
        <v>0</v>
      </c>
      <c r="L165" s="45">
        <v>0</v>
      </c>
      <c r="M165" s="87">
        <v>0</v>
      </c>
      <c r="N165" s="45">
        <v>8382478.6399999997</v>
      </c>
      <c r="O165" s="45">
        <f t="shared" si="30"/>
        <v>8382478.6399999997</v>
      </c>
      <c r="P165" s="20"/>
      <c r="Q165" s="88"/>
    </row>
    <row r="166" spans="1:17" s="57" customFormat="1" ht="38.25" x14ac:dyDescent="0.25">
      <c r="A166" s="55"/>
      <c r="B166" s="55"/>
      <c r="C166" s="55"/>
      <c r="D166" s="62"/>
      <c r="E166" s="63" t="s">
        <v>192</v>
      </c>
      <c r="G166" s="64" t="s">
        <v>193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21566446.219999999</v>
      </c>
      <c r="O166" s="45">
        <f t="shared" si="30"/>
        <v>21566446.219999999</v>
      </c>
      <c r="Q166" s="60"/>
    </row>
    <row r="167" spans="1:17" s="57" customFormat="1" ht="25.5" x14ac:dyDescent="0.25">
      <c r="A167" s="85"/>
      <c r="B167" s="85"/>
      <c r="C167" s="85"/>
      <c r="D167" s="18"/>
      <c r="E167" s="44" t="s">
        <v>194</v>
      </c>
      <c r="F167" s="20"/>
      <c r="G167" s="86" t="s">
        <v>195</v>
      </c>
      <c r="H167" s="87">
        <v>0</v>
      </c>
      <c r="I167" s="87">
        <v>0</v>
      </c>
      <c r="J167" s="87">
        <v>0</v>
      </c>
      <c r="K167" s="87">
        <v>0</v>
      </c>
      <c r="L167" s="45">
        <v>0</v>
      </c>
      <c r="M167" s="87">
        <v>0</v>
      </c>
      <c r="N167" s="45">
        <v>12483385.189999999</v>
      </c>
      <c r="O167" s="45">
        <f t="shared" si="30"/>
        <v>12483385.189999999</v>
      </c>
      <c r="P167" s="20"/>
      <c r="Q167" s="88"/>
    </row>
    <row r="168" spans="1:17" s="57" customFormat="1" x14ac:dyDescent="0.25">
      <c r="A168" s="55"/>
      <c r="B168" s="55"/>
      <c r="C168" s="55"/>
      <c r="D168" s="62"/>
      <c r="E168" s="63" t="s">
        <v>196</v>
      </c>
      <c r="G168" s="64" t="s">
        <v>197</v>
      </c>
      <c r="H168" s="79">
        <v>0</v>
      </c>
      <c r="I168" s="79">
        <v>0</v>
      </c>
      <c r="J168" s="79">
        <v>0</v>
      </c>
      <c r="K168" s="79">
        <v>0</v>
      </c>
      <c r="L168" s="45">
        <v>0</v>
      </c>
      <c r="M168" s="79">
        <v>0</v>
      </c>
      <c r="N168" s="45">
        <v>3982046.5</v>
      </c>
      <c r="O168" s="45">
        <f t="shared" ref="O168:O180" si="31">SUM(H168:N168)</f>
        <v>3982046.5</v>
      </c>
      <c r="Q168" s="60"/>
    </row>
    <row r="169" spans="1:17" s="57" customFormat="1" ht="25.5" x14ac:dyDescent="0.25">
      <c r="A169" s="55"/>
      <c r="B169" s="55"/>
      <c r="C169" s="55"/>
      <c r="D169" s="62"/>
      <c r="E169" s="63" t="s">
        <v>198</v>
      </c>
      <c r="G169" s="64" t="s">
        <v>197</v>
      </c>
      <c r="H169" s="79">
        <v>0</v>
      </c>
      <c r="I169" s="79">
        <v>0</v>
      </c>
      <c r="J169" s="79">
        <v>0</v>
      </c>
      <c r="K169" s="79">
        <v>0</v>
      </c>
      <c r="L169" s="45">
        <v>0</v>
      </c>
      <c r="M169" s="79">
        <v>0</v>
      </c>
      <c r="N169" s="45">
        <v>3515385.62</v>
      </c>
      <c r="O169" s="45">
        <f t="shared" si="31"/>
        <v>3515385.62</v>
      </c>
      <c r="Q169" s="60"/>
    </row>
    <row r="170" spans="1:17" s="57" customFormat="1" ht="25.5" x14ac:dyDescent="0.25">
      <c r="A170" s="61"/>
      <c r="B170" s="61"/>
      <c r="C170" s="61"/>
      <c r="D170" s="62"/>
      <c r="E170" s="63" t="s">
        <v>199</v>
      </c>
      <c r="F170" s="66"/>
      <c r="G170" s="68" t="s">
        <v>200</v>
      </c>
      <c r="H170" s="79">
        <v>0</v>
      </c>
      <c r="I170" s="79">
        <v>0</v>
      </c>
      <c r="J170" s="79">
        <v>0</v>
      </c>
      <c r="K170" s="79">
        <v>0</v>
      </c>
      <c r="L170" s="45">
        <v>0</v>
      </c>
      <c r="M170" s="79">
        <v>0</v>
      </c>
      <c r="N170" s="45">
        <v>24328172.870000001</v>
      </c>
      <c r="O170" s="45">
        <f t="shared" si="31"/>
        <v>24328172.870000001</v>
      </c>
      <c r="Q170" s="69"/>
    </row>
    <row r="171" spans="1:17" s="57" customFormat="1" ht="25.5" x14ac:dyDescent="0.25">
      <c r="A171" s="61"/>
      <c r="B171" s="61"/>
      <c r="C171" s="61"/>
      <c r="D171" s="62"/>
      <c r="E171" s="63" t="s">
        <v>201</v>
      </c>
      <c r="F171" s="66"/>
      <c r="G171" s="68" t="s">
        <v>185</v>
      </c>
      <c r="H171" s="79">
        <v>0</v>
      </c>
      <c r="I171" s="79">
        <v>0</v>
      </c>
      <c r="J171" s="79">
        <v>0</v>
      </c>
      <c r="K171" s="79">
        <v>0</v>
      </c>
      <c r="L171" s="45">
        <v>0</v>
      </c>
      <c r="M171" s="79">
        <v>0</v>
      </c>
      <c r="N171" s="45">
        <v>3395394.53</v>
      </c>
      <c r="O171" s="45">
        <f t="shared" si="31"/>
        <v>3395394.53</v>
      </c>
      <c r="Q171" s="69"/>
    </row>
    <row r="172" spans="1:17" s="57" customFormat="1" ht="25.5" x14ac:dyDescent="0.25">
      <c r="A172" s="55"/>
      <c r="B172" s="55"/>
      <c r="C172" s="55"/>
      <c r="D172" s="62"/>
      <c r="E172" s="63" t="s">
        <v>202</v>
      </c>
      <c r="G172" s="64" t="s">
        <v>203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2916807.14</v>
      </c>
      <c r="O172" s="45">
        <f t="shared" si="31"/>
        <v>2916807.14</v>
      </c>
      <c r="Q172" s="60"/>
    </row>
    <row r="173" spans="1:17" s="57" customFormat="1" ht="25.5" x14ac:dyDescent="0.25">
      <c r="A173" s="61"/>
      <c r="B173" s="61"/>
      <c r="C173" s="61"/>
      <c r="D173" s="62"/>
      <c r="E173" s="63" t="s">
        <v>204</v>
      </c>
      <c r="F173" s="66"/>
      <c r="G173" s="68" t="s">
        <v>170</v>
      </c>
      <c r="H173" s="79">
        <v>0</v>
      </c>
      <c r="I173" s="79">
        <v>0</v>
      </c>
      <c r="J173" s="79">
        <v>0</v>
      </c>
      <c r="K173" s="79">
        <v>0</v>
      </c>
      <c r="L173" s="45">
        <v>0</v>
      </c>
      <c r="M173" s="79">
        <v>0</v>
      </c>
      <c r="N173" s="45">
        <v>13647547.970000001</v>
      </c>
      <c r="O173" s="45">
        <f t="shared" si="31"/>
        <v>13647547.970000001</v>
      </c>
      <c r="Q173" s="69"/>
    </row>
    <row r="174" spans="1:17" s="57" customFormat="1" ht="25.5" x14ac:dyDescent="0.25">
      <c r="A174" s="61"/>
      <c r="B174" s="61"/>
      <c r="C174" s="61"/>
      <c r="D174" s="67"/>
      <c r="E174" s="63" t="s">
        <v>205</v>
      </c>
      <c r="F174" s="66"/>
      <c r="G174" s="68" t="s">
        <v>48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2734790.82</v>
      </c>
      <c r="O174" s="45">
        <f t="shared" si="31"/>
        <v>2734790.82</v>
      </c>
      <c r="P174" s="66"/>
      <c r="Q174" s="69"/>
    </row>
    <row r="175" spans="1:17" s="57" customFormat="1" ht="25.5" x14ac:dyDescent="0.25">
      <c r="A175" s="55"/>
      <c r="B175" s="55"/>
      <c r="C175" s="55"/>
      <c r="D175" s="62"/>
      <c r="E175" s="63" t="s">
        <v>206</v>
      </c>
      <c r="G175" s="64" t="s">
        <v>93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10853323.07</v>
      </c>
      <c r="O175" s="45">
        <f t="shared" si="31"/>
        <v>10853323.07</v>
      </c>
      <c r="Q175" s="60"/>
    </row>
    <row r="176" spans="1:17" s="57" customFormat="1" ht="25.5" x14ac:dyDescent="0.25">
      <c r="A176" s="55"/>
      <c r="B176" s="55"/>
      <c r="C176" s="55"/>
      <c r="D176" s="62"/>
      <c r="E176" s="63" t="s">
        <v>207</v>
      </c>
      <c r="G176" s="64" t="s">
        <v>187</v>
      </c>
      <c r="H176" s="79">
        <v>0</v>
      </c>
      <c r="I176" s="79">
        <v>0</v>
      </c>
      <c r="J176" s="79">
        <v>0</v>
      </c>
      <c r="K176" s="79">
        <v>0</v>
      </c>
      <c r="L176" s="45">
        <v>0</v>
      </c>
      <c r="M176" s="79">
        <v>0</v>
      </c>
      <c r="N176" s="45">
        <v>13285033.57</v>
      </c>
      <c r="O176" s="45">
        <f t="shared" si="31"/>
        <v>13285033.57</v>
      </c>
      <c r="Q176" s="60"/>
    </row>
    <row r="177" spans="1:17" s="57" customFormat="1" ht="25.5" x14ac:dyDescent="0.25">
      <c r="A177" s="61"/>
      <c r="B177" s="61"/>
      <c r="C177" s="61"/>
      <c r="D177" s="62"/>
      <c r="E177" s="63" t="s">
        <v>208</v>
      </c>
      <c r="F177" s="66"/>
      <c r="G177" s="68" t="s">
        <v>150</v>
      </c>
      <c r="H177" s="79">
        <v>0</v>
      </c>
      <c r="I177" s="79">
        <v>0</v>
      </c>
      <c r="J177" s="79">
        <v>0</v>
      </c>
      <c r="K177" s="79">
        <v>0</v>
      </c>
      <c r="L177" s="45">
        <v>0</v>
      </c>
      <c r="M177" s="79">
        <v>0</v>
      </c>
      <c r="N177" s="45">
        <v>15276597.890000001</v>
      </c>
      <c r="O177" s="45">
        <f t="shared" si="31"/>
        <v>15276597.890000001</v>
      </c>
      <c r="Q177" s="69"/>
    </row>
    <row r="178" spans="1:17" s="57" customFormat="1" ht="25.5" x14ac:dyDescent="0.25">
      <c r="A178" s="61"/>
      <c r="B178" s="61"/>
      <c r="C178" s="61"/>
      <c r="D178" s="67"/>
      <c r="E178" s="63" t="s">
        <v>209</v>
      </c>
      <c r="F178" s="66"/>
      <c r="G178" s="68" t="s">
        <v>200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6031412.1100000003</v>
      </c>
      <c r="O178" s="45">
        <f t="shared" si="31"/>
        <v>6031412.1100000003</v>
      </c>
      <c r="P178" s="66"/>
      <c r="Q178" s="69"/>
    </row>
    <row r="179" spans="1:17" s="57" customFormat="1" ht="25.5" x14ac:dyDescent="0.25">
      <c r="A179" s="61"/>
      <c r="B179" s="61"/>
      <c r="C179" s="61"/>
      <c r="D179" s="62"/>
      <c r="E179" s="63" t="s">
        <v>210</v>
      </c>
      <c r="F179" s="66"/>
      <c r="G179" s="68" t="s">
        <v>30</v>
      </c>
      <c r="H179" s="79">
        <v>0</v>
      </c>
      <c r="I179" s="79">
        <v>0</v>
      </c>
      <c r="J179" s="79">
        <v>0</v>
      </c>
      <c r="K179" s="79">
        <v>0</v>
      </c>
      <c r="L179" s="45">
        <v>0</v>
      </c>
      <c r="M179" s="79">
        <v>0</v>
      </c>
      <c r="N179" s="45">
        <v>6618754.9100000001</v>
      </c>
      <c r="O179" s="45">
        <f t="shared" si="31"/>
        <v>6618754.9100000001</v>
      </c>
      <c r="Q179" s="69"/>
    </row>
    <row r="180" spans="1:17" s="57" customFormat="1" ht="38.25" x14ac:dyDescent="0.25">
      <c r="A180" s="55"/>
      <c r="B180" s="55"/>
      <c r="C180" s="55"/>
      <c r="D180" s="62"/>
      <c r="E180" s="63" t="s">
        <v>211</v>
      </c>
      <c r="G180" s="64" t="s">
        <v>212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7078689.4800000004</v>
      </c>
      <c r="O180" s="45">
        <f t="shared" si="31"/>
        <v>7078689.4800000004</v>
      </c>
      <c r="Q180" s="60"/>
    </row>
    <row r="181" spans="1:17" s="57" customFormat="1" ht="12.75" customHeight="1" x14ac:dyDescent="0.25">
      <c r="A181" s="35"/>
      <c r="B181" s="35"/>
      <c r="C181" s="36"/>
      <c r="D181" s="37" t="s">
        <v>213</v>
      </c>
      <c r="E181" s="38" t="s">
        <v>214</v>
      </c>
      <c r="F181" s="36"/>
      <c r="G181" s="39"/>
      <c r="H181" s="40">
        <f t="shared" ref="H181:M181" si="32">SUM(H182:H212)</f>
        <v>0</v>
      </c>
      <c r="I181" s="40">
        <f t="shared" si="32"/>
        <v>0</v>
      </c>
      <c r="J181" s="40">
        <f t="shared" si="32"/>
        <v>0</v>
      </c>
      <c r="K181" s="40">
        <f t="shared" si="32"/>
        <v>0</v>
      </c>
      <c r="L181" s="40">
        <f t="shared" si="32"/>
        <v>0</v>
      </c>
      <c r="M181" s="40">
        <f t="shared" si="32"/>
        <v>0</v>
      </c>
      <c r="N181" s="40">
        <f>SUM(N182:N212)</f>
        <v>327359492.10000002</v>
      </c>
      <c r="O181" s="40">
        <f>SUM(O182:O212)</f>
        <v>327359492.10000002</v>
      </c>
      <c r="Q181" s="60"/>
    </row>
    <row r="182" spans="1:17" s="57" customFormat="1" ht="38.25" x14ac:dyDescent="0.25">
      <c r="A182" s="55"/>
      <c r="B182" s="55"/>
      <c r="C182" s="55"/>
      <c r="D182" s="62"/>
      <c r="E182" s="63" t="s">
        <v>57</v>
      </c>
      <c r="G182" s="64" t="s">
        <v>30</v>
      </c>
      <c r="H182" s="79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45">
        <v>154753824.65000001</v>
      </c>
      <c r="O182" s="45">
        <f>SUM(H182:N182)</f>
        <v>154753824.65000001</v>
      </c>
      <c r="Q182" s="60"/>
    </row>
    <row r="183" spans="1:17" s="57" customFormat="1" x14ac:dyDescent="0.25">
      <c r="A183" s="55"/>
      <c r="B183" s="55"/>
      <c r="C183" s="55"/>
      <c r="D183" s="62"/>
      <c r="E183" s="63" t="s">
        <v>215</v>
      </c>
      <c r="G183" s="64" t="s">
        <v>216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45">
        <v>24568904.899999999</v>
      </c>
      <c r="O183" s="45">
        <f t="shared" ref="O183:O212" si="33">SUM(H183:N183)</f>
        <v>24568904.899999999</v>
      </c>
      <c r="Q183" s="60"/>
    </row>
    <row r="184" spans="1:17" s="57" customFormat="1" ht="12.75" customHeight="1" x14ac:dyDescent="0.25">
      <c r="A184" s="55"/>
      <c r="B184" s="55"/>
      <c r="C184" s="55"/>
      <c r="D184" s="62"/>
      <c r="E184" s="63" t="s">
        <v>215</v>
      </c>
      <c r="G184" s="64" t="s">
        <v>216</v>
      </c>
      <c r="H184" s="79">
        <v>0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45">
        <v>314903.02</v>
      </c>
      <c r="O184" s="45">
        <f t="shared" si="33"/>
        <v>314903.02</v>
      </c>
      <c r="Q184" s="60"/>
    </row>
    <row r="185" spans="1:17" s="57" customFormat="1" x14ac:dyDescent="0.25">
      <c r="A185" s="55"/>
      <c r="B185" s="55"/>
      <c r="C185" s="55"/>
      <c r="D185" s="62"/>
      <c r="E185" s="63" t="s">
        <v>217</v>
      </c>
      <c r="G185" s="64" t="s">
        <v>218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45">
        <v>23559133.850000001</v>
      </c>
      <c r="O185" s="45">
        <f t="shared" si="33"/>
        <v>23559133.850000001</v>
      </c>
      <c r="Q185" s="60"/>
    </row>
    <row r="186" spans="1:17" s="57" customFormat="1" x14ac:dyDescent="0.25">
      <c r="A186" s="55"/>
      <c r="B186" s="55"/>
      <c r="C186" s="55"/>
      <c r="D186" s="62"/>
      <c r="E186" s="63" t="s">
        <v>217</v>
      </c>
      <c r="G186" s="64" t="s">
        <v>218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45">
        <v>333798.2</v>
      </c>
      <c r="O186" s="45">
        <f t="shared" si="33"/>
        <v>333798.2</v>
      </c>
      <c r="Q186" s="60"/>
    </row>
    <row r="187" spans="1:17" s="57" customFormat="1" ht="25.5" x14ac:dyDescent="0.25">
      <c r="A187" s="55"/>
      <c r="B187" s="55"/>
      <c r="C187" s="55"/>
      <c r="D187" s="62"/>
      <c r="E187" s="63" t="s">
        <v>219</v>
      </c>
      <c r="G187" s="64" t="s">
        <v>28</v>
      </c>
      <c r="H187" s="79">
        <v>0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45">
        <v>204263.84</v>
      </c>
      <c r="O187" s="45">
        <f t="shared" si="33"/>
        <v>204263.84</v>
      </c>
      <c r="Q187" s="60"/>
    </row>
    <row r="188" spans="1:17" s="20" customFormat="1" ht="25.5" customHeight="1" x14ac:dyDescent="0.25">
      <c r="A188" s="85"/>
      <c r="B188" s="85"/>
      <c r="C188" s="85"/>
      <c r="D188" s="18"/>
      <c r="E188" s="44" t="s">
        <v>219</v>
      </c>
      <c r="G188" s="86" t="s">
        <v>28</v>
      </c>
      <c r="H188" s="87">
        <v>0</v>
      </c>
      <c r="I188" s="87">
        <v>0</v>
      </c>
      <c r="J188" s="87">
        <v>0</v>
      </c>
      <c r="K188" s="87">
        <v>0</v>
      </c>
      <c r="L188" s="87">
        <v>0</v>
      </c>
      <c r="M188" s="87">
        <v>0</v>
      </c>
      <c r="N188" s="45">
        <v>12081714.859999999</v>
      </c>
      <c r="O188" s="45">
        <f t="shared" si="33"/>
        <v>12081714.859999999</v>
      </c>
      <c r="Q188" s="88"/>
    </row>
    <row r="189" spans="1:17" s="57" customFormat="1" ht="25.5" x14ac:dyDescent="0.25">
      <c r="A189" s="55"/>
      <c r="B189" s="55"/>
      <c r="C189" s="55"/>
      <c r="D189" s="62"/>
      <c r="E189" s="63" t="s">
        <v>31</v>
      </c>
      <c r="G189" s="64" t="s">
        <v>32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45">
        <v>7437444.2999999998</v>
      </c>
      <c r="O189" s="45">
        <f t="shared" si="33"/>
        <v>7437444.2999999998</v>
      </c>
      <c r="Q189" s="60"/>
    </row>
    <row r="190" spans="1:17" s="57" customFormat="1" ht="25.5" x14ac:dyDescent="0.25">
      <c r="A190" s="55"/>
      <c r="B190" s="55"/>
      <c r="C190" s="55"/>
      <c r="D190" s="62"/>
      <c r="E190" s="63" t="s">
        <v>31</v>
      </c>
      <c r="G190" s="64" t="s">
        <v>32</v>
      </c>
      <c r="H190" s="79">
        <v>0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45">
        <v>151652.07</v>
      </c>
      <c r="O190" s="45">
        <f t="shared" si="33"/>
        <v>151652.07</v>
      </c>
      <c r="Q190" s="60"/>
    </row>
    <row r="191" spans="1:17" s="57" customFormat="1" ht="25.5" x14ac:dyDescent="0.25">
      <c r="A191" s="55"/>
      <c r="B191" s="55"/>
      <c r="C191" s="55"/>
      <c r="D191" s="62"/>
      <c r="E191" s="63" t="s">
        <v>220</v>
      </c>
      <c r="G191" s="64" t="s">
        <v>221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45">
        <v>10737428.52</v>
      </c>
      <c r="O191" s="45">
        <f t="shared" si="33"/>
        <v>10737428.52</v>
      </c>
      <c r="Q191" s="60"/>
    </row>
    <row r="192" spans="1:17" s="57" customFormat="1" ht="25.5" x14ac:dyDescent="0.25">
      <c r="A192" s="55"/>
      <c r="B192" s="55"/>
      <c r="C192" s="55"/>
      <c r="D192" s="62"/>
      <c r="E192" s="63" t="s">
        <v>220</v>
      </c>
      <c r="G192" s="64" t="s">
        <v>221</v>
      </c>
      <c r="H192" s="79">
        <v>0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45">
        <v>181782.01</v>
      </c>
      <c r="O192" s="45">
        <f t="shared" si="33"/>
        <v>181782.01</v>
      </c>
      <c r="Q192" s="60"/>
    </row>
    <row r="193" spans="1:17" s="57" customFormat="1" ht="25.5" x14ac:dyDescent="0.25">
      <c r="A193" s="55"/>
      <c r="B193" s="55"/>
      <c r="C193" s="55"/>
      <c r="D193" s="62"/>
      <c r="E193" s="63" t="s">
        <v>222</v>
      </c>
      <c r="G193" s="64" t="s">
        <v>183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45">
        <v>38478.97</v>
      </c>
      <c r="O193" s="45">
        <f t="shared" si="33"/>
        <v>38478.97</v>
      </c>
      <c r="Q193" s="60"/>
    </row>
    <row r="194" spans="1:17" s="57" customFormat="1" ht="25.5" x14ac:dyDescent="0.25">
      <c r="A194" s="55"/>
      <c r="B194" s="55"/>
      <c r="C194" s="55"/>
      <c r="D194" s="62"/>
      <c r="E194" s="63" t="s">
        <v>222</v>
      </c>
      <c r="G194" s="64" t="s">
        <v>183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45">
        <v>2364538.9500000002</v>
      </c>
      <c r="O194" s="45">
        <f t="shared" si="33"/>
        <v>2364538.9500000002</v>
      </c>
      <c r="Q194" s="60"/>
    </row>
    <row r="195" spans="1:17" s="57" customFormat="1" ht="25.5" x14ac:dyDescent="0.25">
      <c r="A195" s="55"/>
      <c r="B195" s="55"/>
      <c r="C195" s="55"/>
      <c r="D195" s="62"/>
      <c r="E195" s="63" t="s">
        <v>223</v>
      </c>
      <c r="G195" s="64" t="s">
        <v>224</v>
      </c>
      <c r="H195" s="79">
        <v>0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45">
        <v>8259198.75</v>
      </c>
      <c r="O195" s="45">
        <f t="shared" si="33"/>
        <v>8259198.75</v>
      </c>
      <c r="Q195" s="60"/>
    </row>
    <row r="196" spans="1:17" s="57" customFormat="1" ht="25.5" x14ac:dyDescent="0.25">
      <c r="A196" s="55"/>
      <c r="B196" s="55"/>
      <c r="C196" s="55"/>
      <c r="D196" s="62"/>
      <c r="E196" s="63" t="s">
        <v>223</v>
      </c>
      <c r="G196" s="64" t="s">
        <v>224</v>
      </c>
      <c r="H196" s="79">
        <v>0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45">
        <v>184178.89</v>
      </c>
      <c r="O196" s="45">
        <f t="shared" si="33"/>
        <v>184178.89</v>
      </c>
      <c r="Q196" s="60"/>
    </row>
    <row r="197" spans="1:17" s="57" customFormat="1" ht="25.5" x14ac:dyDescent="0.25">
      <c r="A197" s="55"/>
      <c r="B197" s="55"/>
      <c r="C197" s="55"/>
      <c r="D197" s="62"/>
      <c r="E197" s="63" t="s">
        <v>225</v>
      </c>
      <c r="G197" s="64" t="s">
        <v>226</v>
      </c>
      <c r="H197" s="79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45">
        <v>117723.27</v>
      </c>
      <c r="O197" s="45">
        <f t="shared" si="33"/>
        <v>117723.27</v>
      </c>
      <c r="Q197" s="60"/>
    </row>
    <row r="198" spans="1:17" s="57" customFormat="1" ht="25.5" x14ac:dyDescent="0.25">
      <c r="A198" s="55"/>
      <c r="B198" s="55"/>
      <c r="C198" s="55"/>
      <c r="D198" s="62"/>
      <c r="E198" s="63" t="s">
        <v>225</v>
      </c>
      <c r="G198" s="64" t="s">
        <v>226</v>
      </c>
      <c r="H198" s="79">
        <v>0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45">
        <v>6409714.4299999997</v>
      </c>
      <c r="O198" s="45">
        <f t="shared" si="33"/>
        <v>6409714.4299999997</v>
      </c>
      <c r="Q198" s="60"/>
    </row>
    <row r="199" spans="1:17" s="57" customFormat="1" ht="25.5" x14ac:dyDescent="0.25">
      <c r="A199" s="55"/>
      <c r="B199" s="55"/>
      <c r="C199" s="55"/>
      <c r="D199" s="62"/>
      <c r="E199" s="63" t="s">
        <v>227</v>
      </c>
      <c r="G199" s="64" t="s">
        <v>183</v>
      </c>
      <c r="H199" s="79">
        <v>0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45">
        <v>30336756.760000002</v>
      </c>
      <c r="O199" s="45">
        <f t="shared" si="33"/>
        <v>30336756.760000002</v>
      </c>
      <c r="Q199" s="60"/>
    </row>
    <row r="200" spans="1:17" s="57" customFormat="1" ht="25.5" x14ac:dyDescent="0.25">
      <c r="A200" s="55"/>
      <c r="B200" s="55"/>
      <c r="C200" s="55"/>
      <c r="D200" s="62"/>
      <c r="E200" s="63" t="s">
        <v>227</v>
      </c>
      <c r="G200" s="64" t="s">
        <v>183</v>
      </c>
      <c r="H200" s="79">
        <v>0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45">
        <v>450274.71</v>
      </c>
      <c r="O200" s="45">
        <f t="shared" si="33"/>
        <v>450274.71</v>
      </c>
      <c r="Q200" s="60"/>
    </row>
    <row r="201" spans="1:17" s="57" customFormat="1" ht="25.5" x14ac:dyDescent="0.25">
      <c r="A201" s="55"/>
      <c r="B201" s="55"/>
      <c r="C201" s="55"/>
      <c r="D201" s="62"/>
      <c r="E201" s="63" t="s">
        <v>228</v>
      </c>
      <c r="G201" s="64" t="s">
        <v>98</v>
      </c>
      <c r="H201" s="79">
        <v>0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45">
        <v>118748.69</v>
      </c>
      <c r="O201" s="45">
        <f t="shared" si="33"/>
        <v>118748.69</v>
      </c>
      <c r="Q201" s="60"/>
    </row>
    <row r="202" spans="1:17" s="57" customFormat="1" ht="25.5" x14ac:dyDescent="0.25">
      <c r="A202" s="55"/>
      <c r="B202" s="55"/>
      <c r="C202" s="55"/>
      <c r="D202" s="62"/>
      <c r="E202" s="63" t="s">
        <v>228</v>
      </c>
      <c r="G202" s="64" t="s">
        <v>98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45">
        <v>6877249.0700000003</v>
      </c>
      <c r="O202" s="45">
        <f t="shared" si="33"/>
        <v>6877249.0700000003</v>
      </c>
      <c r="Q202" s="60"/>
    </row>
    <row r="203" spans="1:17" s="57" customFormat="1" ht="25.5" x14ac:dyDescent="0.25">
      <c r="A203" s="55"/>
      <c r="B203" s="55"/>
      <c r="C203" s="55"/>
      <c r="D203" s="62"/>
      <c r="E203" s="63" t="s">
        <v>229</v>
      </c>
      <c r="G203" s="64" t="s">
        <v>61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45">
        <v>6906688.5099999998</v>
      </c>
      <c r="O203" s="45">
        <f t="shared" si="33"/>
        <v>6906688.5099999998</v>
      </c>
      <c r="Q203" s="60"/>
    </row>
    <row r="204" spans="1:17" s="57" customFormat="1" ht="25.5" x14ac:dyDescent="0.25">
      <c r="A204" s="55"/>
      <c r="B204" s="55"/>
      <c r="C204" s="55"/>
      <c r="D204" s="62"/>
      <c r="E204" s="63" t="s">
        <v>229</v>
      </c>
      <c r="G204" s="64" t="s">
        <v>61</v>
      </c>
      <c r="H204" s="79">
        <v>0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45">
        <v>99855.77</v>
      </c>
      <c r="O204" s="45">
        <f t="shared" si="33"/>
        <v>99855.77</v>
      </c>
      <c r="Q204" s="60"/>
    </row>
    <row r="205" spans="1:17" s="57" customFormat="1" ht="25.5" x14ac:dyDescent="0.25">
      <c r="A205" s="55"/>
      <c r="B205" s="55"/>
      <c r="C205" s="55"/>
      <c r="D205" s="62"/>
      <c r="E205" s="63" t="s">
        <v>230</v>
      </c>
      <c r="G205" s="64" t="s">
        <v>231</v>
      </c>
      <c r="H205" s="79">
        <v>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45">
        <v>62334.82</v>
      </c>
      <c r="O205" s="45">
        <f t="shared" si="33"/>
        <v>62334.82</v>
      </c>
      <c r="Q205" s="60"/>
    </row>
    <row r="206" spans="1:17" s="57" customFormat="1" ht="25.5" x14ac:dyDescent="0.25">
      <c r="A206" s="55"/>
      <c r="B206" s="55"/>
      <c r="C206" s="55"/>
      <c r="D206" s="62"/>
      <c r="E206" s="63" t="s">
        <v>230</v>
      </c>
      <c r="G206" s="64" t="s">
        <v>231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45">
        <v>3645321.85</v>
      </c>
      <c r="O206" s="45">
        <f t="shared" si="33"/>
        <v>3645321.85</v>
      </c>
      <c r="Q206" s="60"/>
    </row>
    <row r="207" spans="1:17" s="57" customFormat="1" x14ac:dyDescent="0.25">
      <c r="A207" s="55"/>
      <c r="B207" s="55"/>
      <c r="C207" s="55"/>
      <c r="D207" s="62"/>
      <c r="E207" s="63" t="s">
        <v>232</v>
      </c>
      <c r="G207" s="64" t="s">
        <v>22</v>
      </c>
      <c r="H207" s="79">
        <v>0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45">
        <v>211033</v>
      </c>
      <c r="O207" s="45">
        <f t="shared" si="33"/>
        <v>211033</v>
      </c>
      <c r="Q207" s="60"/>
    </row>
    <row r="208" spans="1:17" s="57" customFormat="1" ht="25.5" x14ac:dyDescent="0.25">
      <c r="A208" s="55"/>
      <c r="B208" s="55"/>
      <c r="C208" s="55"/>
      <c r="D208" s="62"/>
      <c r="E208" s="63" t="s">
        <v>36</v>
      </c>
      <c r="G208" s="64" t="s">
        <v>37</v>
      </c>
      <c r="H208" s="79">
        <v>0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45">
        <v>726232.24</v>
      </c>
      <c r="O208" s="45">
        <f t="shared" si="33"/>
        <v>726232.24</v>
      </c>
      <c r="Q208" s="60"/>
    </row>
    <row r="209" spans="1:17" s="57" customFormat="1" ht="38.25" x14ac:dyDescent="0.25">
      <c r="A209" s="55"/>
      <c r="B209" s="55"/>
      <c r="C209" s="55"/>
      <c r="D209" s="62"/>
      <c r="E209" s="63" t="s">
        <v>233</v>
      </c>
      <c r="G209" s="64" t="s">
        <v>234</v>
      </c>
      <c r="H209" s="79">
        <v>0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45">
        <v>15707983.93</v>
      </c>
      <c r="O209" s="45">
        <f t="shared" si="33"/>
        <v>15707983.93</v>
      </c>
      <c r="Q209" s="60"/>
    </row>
    <row r="210" spans="1:17" s="57" customFormat="1" ht="38.25" x14ac:dyDescent="0.25">
      <c r="A210" s="55"/>
      <c r="B210" s="55"/>
      <c r="C210" s="55"/>
      <c r="D210" s="62"/>
      <c r="E210" s="63" t="s">
        <v>233</v>
      </c>
      <c r="G210" s="64" t="s">
        <v>234</v>
      </c>
      <c r="H210" s="79">
        <v>0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45">
        <v>357910.98</v>
      </c>
      <c r="O210" s="45">
        <f t="shared" si="33"/>
        <v>357910.98</v>
      </c>
      <c r="Q210" s="60"/>
    </row>
    <row r="211" spans="1:17" s="57" customFormat="1" ht="38.25" x14ac:dyDescent="0.25">
      <c r="A211" s="55"/>
      <c r="B211" s="55"/>
      <c r="C211" s="55"/>
      <c r="D211" s="62"/>
      <c r="E211" s="63" t="s">
        <v>235</v>
      </c>
      <c r="G211" s="64" t="s">
        <v>236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45">
        <v>175851.86</v>
      </c>
      <c r="O211" s="45">
        <f t="shared" si="33"/>
        <v>175851.86</v>
      </c>
      <c r="Q211" s="60"/>
    </row>
    <row r="212" spans="1:17" s="57" customFormat="1" ht="38.25" x14ac:dyDescent="0.25">
      <c r="A212" s="80"/>
      <c r="B212" s="80"/>
      <c r="C212" s="80"/>
      <c r="D212" s="81"/>
      <c r="E212" s="74" t="s">
        <v>235</v>
      </c>
      <c r="F212" s="82"/>
      <c r="G212" s="83" t="s">
        <v>236</v>
      </c>
      <c r="H212" s="84">
        <v>0</v>
      </c>
      <c r="I212" s="84">
        <v>0</v>
      </c>
      <c r="J212" s="84">
        <v>0</v>
      </c>
      <c r="K212" s="84">
        <v>0</v>
      </c>
      <c r="L212" s="84">
        <v>0</v>
      </c>
      <c r="M212" s="84">
        <v>0</v>
      </c>
      <c r="N212" s="77">
        <v>9984566.4299999997</v>
      </c>
      <c r="O212" s="77">
        <f t="shared" si="33"/>
        <v>9984566.4299999997</v>
      </c>
      <c r="Q212" s="60"/>
    </row>
    <row r="213" spans="1:17" s="57" customFormat="1" ht="12.75" customHeight="1" x14ac:dyDescent="0.25">
      <c r="A213" s="35"/>
      <c r="B213" s="35"/>
      <c r="C213" s="36"/>
      <c r="D213" s="37" t="s">
        <v>237</v>
      </c>
      <c r="E213" s="38" t="s">
        <v>238</v>
      </c>
      <c r="F213" s="36"/>
      <c r="G213" s="39"/>
      <c r="H213" s="40">
        <f>SUM(H214:H217)</f>
        <v>0</v>
      </c>
      <c r="I213" s="40">
        <f t="shared" ref="I213:O213" si="34">SUM(I214:I217)</f>
        <v>0</v>
      </c>
      <c r="J213" s="40">
        <f t="shared" si="34"/>
        <v>0</v>
      </c>
      <c r="K213" s="40">
        <f t="shared" si="34"/>
        <v>0</v>
      </c>
      <c r="L213" s="40">
        <f t="shared" si="34"/>
        <v>0</v>
      </c>
      <c r="M213" s="71">
        <f t="shared" si="34"/>
        <v>0</v>
      </c>
      <c r="N213" s="40">
        <f t="shared" si="34"/>
        <v>25852856.799999997</v>
      </c>
      <c r="O213" s="40">
        <f t="shared" si="34"/>
        <v>25852856.799999997</v>
      </c>
      <c r="Q213" s="60"/>
    </row>
    <row r="214" spans="1:17" s="57" customFormat="1" ht="25.5" x14ac:dyDescent="0.25">
      <c r="A214" s="55"/>
      <c r="B214" s="55"/>
      <c r="C214" s="55"/>
      <c r="D214" s="62"/>
      <c r="E214" s="63" t="s">
        <v>239</v>
      </c>
      <c r="G214" s="64" t="s">
        <v>22</v>
      </c>
      <c r="H214" s="79"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45">
        <v>6107089.0099999998</v>
      </c>
      <c r="O214" s="45">
        <f>SUM(H214:N214)</f>
        <v>6107089.0099999998</v>
      </c>
      <c r="Q214" s="60"/>
    </row>
    <row r="215" spans="1:17" s="57" customFormat="1" ht="25.5" x14ac:dyDescent="0.25">
      <c r="A215" s="55"/>
      <c r="B215" s="55"/>
      <c r="C215" s="55"/>
      <c r="D215" s="62"/>
      <c r="E215" s="63" t="s">
        <v>84</v>
      </c>
      <c r="G215" s="64" t="s">
        <v>32</v>
      </c>
      <c r="H215" s="79">
        <v>0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45">
        <v>4205408.8499999996</v>
      </c>
      <c r="O215" s="45">
        <f>SUM(H215:N215)</f>
        <v>4205408.8499999996</v>
      </c>
      <c r="Q215" s="60"/>
    </row>
    <row r="216" spans="1:17" s="57" customFormat="1" ht="25.5" x14ac:dyDescent="0.25">
      <c r="A216" s="55"/>
      <c r="B216" s="55"/>
      <c r="C216" s="55"/>
      <c r="D216" s="62"/>
      <c r="E216" s="63" t="s">
        <v>85</v>
      </c>
      <c r="G216" s="64" t="s">
        <v>37</v>
      </c>
      <c r="H216" s="79">
        <v>0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45">
        <v>7982470.1799999997</v>
      </c>
      <c r="O216" s="45">
        <f>SUM(H216:N216)</f>
        <v>7982470.1799999997</v>
      </c>
      <c r="Q216" s="60"/>
    </row>
    <row r="217" spans="1:17" s="57" customFormat="1" ht="25.5" x14ac:dyDescent="0.25">
      <c r="A217" s="55"/>
      <c r="B217" s="55"/>
      <c r="C217" s="55"/>
      <c r="D217" s="62"/>
      <c r="E217" s="63" t="s">
        <v>87</v>
      </c>
      <c r="G217" s="64" t="s">
        <v>88</v>
      </c>
      <c r="H217" s="79">
        <v>0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45">
        <v>7557888.7599999998</v>
      </c>
      <c r="O217" s="45">
        <f>SUM(H217:N217)</f>
        <v>7557888.7599999998</v>
      </c>
      <c r="Q217" s="60"/>
    </row>
    <row r="218" spans="1:17" s="57" customFormat="1" ht="12.75" customHeight="1" x14ac:dyDescent="0.25">
      <c r="A218" s="35"/>
      <c r="B218" s="35"/>
      <c r="C218" s="36"/>
      <c r="D218" s="37" t="s">
        <v>240</v>
      </c>
      <c r="E218" s="38" t="s">
        <v>77</v>
      </c>
      <c r="F218" s="36"/>
      <c r="G218" s="39"/>
      <c r="H218" s="40">
        <f>SUM(H219:H222)</f>
        <v>0</v>
      </c>
      <c r="I218" s="40">
        <f t="shared" ref="I218:M218" si="35">SUM(I219:I222)</f>
        <v>0</v>
      </c>
      <c r="J218" s="40">
        <f t="shared" si="35"/>
        <v>0</v>
      </c>
      <c r="K218" s="40">
        <f t="shared" si="35"/>
        <v>0</v>
      </c>
      <c r="L218" s="40">
        <f t="shared" si="35"/>
        <v>0</v>
      </c>
      <c r="M218" s="71">
        <f t="shared" si="35"/>
        <v>0</v>
      </c>
      <c r="N218" s="40">
        <f>SUM(N219:N222)</f>
        <v>7712239.3200000003</v>
      </c>
      <c r="O218" s="40">
        <f>SUM(O219:O222)</f>
        <v>7712239.3200000003</v>
      </c>
      <c r="Q218" s="60"/>
    </row>
    <row r="219" spans="1:17" s="57" customFormat="1" ht="25.5" x14ac:dyDescent="0.25">
      <c r="A219" s="55"/>
      <c r="B219" s="55"/>
      <c r="C219" s="55"/>
      <c r="D219" s="62"/>
      <c r="E219" s="63" t="s">
        <v>91</v>
      </c>
      <c r="G219" s="64" t="s">
        <v>37</v>
      </c>
      <c r="H219" s="79">
        <v>0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45">
        <v>944876.94</v>
      </c>
      <c r="O219" s="45">
        <f>SUM(H219:N219)</f>
        <v>944876.94</v>
      </c>
      <c r="Q219" s="60"/>
    </row>
    <row r="220" spans="1:17" s="57" customFormat="1" x14ac:dyDescent="0.25">
      <c r="A220" s="85"/>
      <c r="B220" s="85"/>
      <c r="C220" s="85"/>
      <c r="D220" s="18"/>
      <c r="E220" s="44" t="s">
        <v>92</v>
      </c>
      <c r="F220" s="20"/>
      <c r="G220" s="86" t="s">
        <v>93</v>
      </c>
      <c r="H220" s="87">
        <v>0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45">
        <v>2708104.72</v>
      </c>
      <c r="O220" s="45">
        <f>SUM(H220:N220)</f>
        <v>2708104.72</v>
      </c>
      <c r="P220" s="20"/>
      <c r="Q220" s="88"/>
    </row>
    <row r="221" spans="1:17" s="57" customFormat="1" ht="25.5" x14ac:dyDescent="0.25">
      <c r="A221" s="55"/>
      <c r="B221" s="55"/>
      <c r="C221" s="55"/>
      <c r="D221" s="62"/>
      <c r="E221" s="63" t="s">
        <v>94</v>
      </c>
      <c r="G221" s="64" t="s">
        <v>37</v>
      </c>
      <c r="H221" s="79">
        <v>0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45">
        <v>3363761.84</v>
      </c>
      <c r="O221" s="45">
        <f>SUM(H221:N221)</f>
        <v>3363761.84</v>
      </c>
      <c r="Q221" s="60"/>
    </row>
    <row r="222" spans="1:17" s="20" customFormat="1" ht="25.5" x14ac:dyDescent="0.25">
      <c r="A222" s="55"/>
      <c r="B222" s="55"/>
      <c r="C222" s="55"/>
      <c r="D222" s="62"/>
      <c r="E222" s="63" t="s">
        <v>97</v>
      </c>
      <c r="F222" s="57"/>
      <c r="G222" s="64" t="s">
        <v>98</v>
      </c>
      <c r="H222" s="79">
        <v>0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45">
        <v>695495.82</v>
      </c>
      <c r="O222" s="45">
        <f>SUM(H222:N222)</f>
        <v>695495.82</v>
      </c>
      <c r="P222" s="57"/>
      <c r="Q222" s="60"/>
    </row>
    <row r="223" spans="1:17" s="66" customFormat="1" x14ac:dyDescent="0.25">
      <c r="A223" s="62"/>
      <c r="B223" s="62"/>
      <c r="C223" s="55"/>
      <c r="D223" s="62"/>
      <c r="E223" s="63"/>
      <c r="F223" s="57"/>
      <c r="G223" s="68"/>
      <c r="H223" s="89"/>
      <c r="I223" s="89"/>
      <c r="J223" s="89"/>
      <c r="K223" s="89"/>
      <c r="L223" s="89"/>
      <c r="M223" s="89"/>
      <c r="N223" s="89"/>
      <c r="O223" s="90"/>
      <c r="P223" s="57"/>
      <c r="Q223" s="69"/>
    </row>
    <row r="224" spans="1:17" s="19" customFormat="1" x14ac:dyDescent="0.25">
      <c r="A224" s="48" t="s">
        <v>241</v>
      </c>
      <c r="B224" s="48"/>
      <c r="C224" s="48"/>
      <c r="D224" s="48"/>
      <c r="E224" s="48"/>
      <c r="F224" s="49"/>
      <c r="G224" s="50"/>
      <c r="H224" s="91">
        <f t="shared" ref="H224:O224" si="36">SUM(H225)</f>
        <v>0</v>
      </c>
      <c r="I224" s="91">
        <f t="shared" si="36"/>
        <v>0</v>
      </c>
      <c r="J224" s="91">
        <f t="shared" si="36"/>
        <v>0</v>
      </c>
      <c r="K224" s="91">
        <f t="shared" si="36"/>
        <v>0</v>
      </c>
      <c r="L224" s="91">
        <f t="shared" si="36"/>
        <v>0</v>
      </c>
      <c r="M224" s="91">
        <f t="shared" si="36"/>
        <v>0</v>
      </c>
      <c r="N224" s="51">
        <f t="shared" si="36"/>
        <v>2020207.99</v>
      </c>
      <c r="O224" s="51">
        <f t="shared" si="36"/>
        <v>2020207.99</v>
      </c>
      <c r="P224" s="20"/>
      <c r="Q224" s="92"/>
    </row>
    <row r="225" spans="1:17" s="66" customFormat="1" x14ac:dyDescent="0.25">
      <c r="A225" s="62"/>
      <c r="B225" s="56" t="s">
        <v>51</v>
      </c>
      <c r="C225" s="56"/>
      <c r="D225" s="56"/>
      <c r="E225" s="56"/>
      <c r="F225" s="57"/>
      <c r="G225" s="68"/>
      <c r="H225" s="93">
        <f>SUM(H226)</f>
        <v>0</v>
      </c>
      <c r="I225" s="93">
        <f t="shared" ref="I225:O227" si="37">SUM(I226)</f>
        <v>0</v>
      </c>
      <c r="J225" s="93">
        <f t="shared" si="37"/>
        <v>0</v>
      </c>
      <c r="K225" s="93">
        <f t="shared" si="37"/>
        <v>0</v>
      </c>
      <c r="L225" s="93">
        <f t="shared" si="37"/>
        <v>0</v>
      </c>
      <c r="M225" s="93">
        <f t="shared" si="37"/>
        <v>0</v>
      </c>
      <c r="N225" s="32">
        <f t="shared" si="37"/>
        <v>2020207.99</v>
      </c>
      <c r="O225" s="32">
        <f t="shared" si="37"/>
        <v>2020207.99</v>
      </c>
      <c r="P225" s="57"/>
      <c r="Q225" s="69"/>
    </row>
    <row r="226" spans="1:17" s="66" customFormat="1" x14ac:dyDescent="0.25">
      <c r="A226" s="62"/>
      <c r="B226" s="62"/>
      <c r="C226" s="56" t="s">
        <v>52</v>
      </c>
      <c r="D226" s="56"/>
      <c r="E226" s="56"/>
      <c r="F226" s="57"/>
      <c r="G226" s="68"/>
      <c r="H226" s="93">
        <f>SUM(H227)</f>
        <v>0</v>
      </c>
      <c r="I226" s="93">
        <f t="shared" si="37"/>
        <v>0</v>
      </c>
      <c r="J226" s="93">
        <f t="shared" si="37"/>
        <v>0</v>
      </c>
      <c r="K226" s="93">
        <f t="shared" si="37"/>
        <v>0</v>
      </c>
      <c r="L226" s="93">
        <f t="shared" si="37"/>
        <v>0</v>
      </c>
      <c r="M226" s="93">
        <f t="shared" si="37"/>
        <v>0</v>
      </c>
      <c r="N226" s="32">
        <f t="shared" si="37"/>
        <v>2020207.99</v>
      </c>
      <c r="O226" s="32">
        <f t="shared" si="37"/>
        <v>2020207.99</v>
      </c>
      <c r="P226" s="57"/>
      <c r="Q226" s="69"/>
    </row>
    <row r="227" spans="1:17" s="57" customFormat="1" ht="12.75" customHeight="1" x14ac:dyDescent="0.25">
      <c r="A227" s="35"/>
      <c r="B227" s="35"/>
      <c r="C227" s="36"/>
      <c r="D227" s="37" t="s">
        <v>242</v>
      </c>
      <c r="E227" s="38" t="s">
        <v>243</v>
      </c>
      <c r="F227" s="36"/>
      <c r="G227" s="39"/>
      <c r="H227" s="40">
        <f>SUM(H228)</f>
        <v>0</v>
      </c>
      <c r="I227" s="40">
        <f t="shared" si="37"/>
        <v>0</v>
      </c>
      <c r="J227" s="40">
        <f t="shared" si="37"/>
        <v>0</v>
      </c>
      <c r="K227" s="40">
        <f t="shared" si="37"/>
        <v>0</v>
      </c>
      <c r="L227" s="40">
        <f t="shared" si="37"/>
        <v>0</v>
      </c>
      <c r="M227" s="71">
        <f t="shared" si="37"/>
        <v>0</v>
      </c>
      <c r="N227" s="40">
        <f t="shared" si="37"/>
        <v>2020207.99</v>
      </c>
      <c r="O227" s="40">
        <f t="shared" si="37"/>
        <v>2020207.99</v>
      </c>
      <c r="Q227" s="60"/>
    </row>
    <row r="228" spans="1:17" s="66" customFormat="1" x14ac:dyDescent="0.25">
      <c r="A228" s="62"/>
      <c r="B228" s="62"/>
      <c r="C228" s="55"/>
      <c r="D228" s="62"/>
      <c r="E228" s="63" t="s">
        <v>244</v>
      </c>
      <c r="F228" s="57"/>
      <c r="G228" s="68" t="s">
        <v>22</v>
      </c>
      <c r="H228" s="94">
        <v>0</v>
      </c>
      <c r="I228" s="94">
        <v>0</v>
      </c>
      <c r="J228" s="94">
        <v>0</v>
      </c>
      <c r="K228" s="94">
        <v>0</v>
      </c>
      <c r="L228" s="94">
        <v>0</v>
      </c>
      <c r="M228" s="94">
        <v>0</v>
      </c>
      <c r="N228" s="45">
        <v>2020207.99</v>
      </c>
      <c r="O228" s="45">
        <f>SUM(H228:N228)</f>
        <v>2020207.99</v>
      </c>
      <c r="P228" s="57"/>
      <c r="Q228" s="69"/>
    </row>
    <row r="229" spans="1:17" s="66" customFormat="1" x14ac:dyDescent="0.25">
      <c r="A229" s="62"/>
      <c r="B229" s="62"/>
      <c r="C229" s="55"/>
      <c r="D229" s="62"/>
      <c r="E229" s="63"/>
      <c r="F229" s="57"/>
      <c r="G229" s="68"/>
      <c r="H229" s="45"/>
      <c r="I229" s="45"/>
      <c r="J229" s="45"/>
      <c r="K229" s="45"/>
      <c r="L229" s="45"/>
      <c r="M229" s="45"/>
      <c r="N229" s="45"/>
      <c r="O229" s="45"/>
      <c r="P229" s="57"/>
      <c r="Q229" s="69"/>
    </row>
    <row r="230" spans="1:17" s="20" customFormat="1" ht="27" customHeight="1" x14ac:dyDescent="0.25">
      <c r="A230" s="95" t="s">
        <v>245</v>
      </c>
      <c r="B230" s="95"/>
      <c r="C230" s="95"/>
      <c r="D230" s="95"/>
      <c r="E230" s="95"/>
      <c r="G230" s="21"/>
      <c r="H230" s="32">
        <f>SUM(H231,H235)</f>
        <v>360475.57</v>
      </c>
      <c r="I230" s="32">
        <f t="shared" ref="I230:O230" si="38">SUM(I231,I235)</f>
        <v>72325472.419999987</v>
      </c>
      <c r="J230" s="32">
        <f t="shared" si="38"/>
        <v>117027.66</v>
      </c>
      <c r="K230" s="32">
        <f t="shared" si="38"/>
        <v>55943.31</v>
      </c>
      <c r="L230" s="32">
        <f t="shared" si="38"/>
        <v>1142829.73</v>
      </c>
      <c r="M230" s="32">
        <f t="shared" si="38"/>
        <v>8679173.8499999996</v>
      </c>
      <c r="N230" s="96">
        <f t="shared" si="38"/>
        <v>284369622.37000012</v>
      </c>
      <c r="O230" s="96">
        <f t="shared" si="38"/>
        <v>367050544.91000015</v>
      </c>
      <c r="P230" s="96"/>
      <c r="Q230" s="88"/>
    </row>
    <row r="231" spans="1:17" s="66" customFormat="1" x14ac:dyDescent="0.25">
      <c r="A231" s="55"/>
      <c r="B231" s="56" t="s">
        <v>24</v>
      </c>
      <c r="C231" s="56"/>
      <c r="D231" s="56"/>
      <c r="E231" s="56"/>
      <c r="F231" s="57"/>
      <c r="G231" s="68"/>
      <c r="H231" s="93">
        <f>SUM(H232)</f>
        <v>0</v>
      </c>
      <c r="I231" s="93">
        <f t="shared" ref="I231:O233" si="39">SUM(I232)</f>
        <v>0</v>
      </c>
      <c r="J231" s="93">
        <f t="shared" si="39"/>
        <v>0</v>
      </c>
      <c r="K231" s="93">
        <f t="shared" si="39"/>
        <v>0</v>
      </c>
      <c r="L231" s="93">
        <f t="shared" si="39"/>
        <v>0</v>
      </c>
      <c r="M231" s="32">
        <f t="shared" si="39"/>
        <v>8679173.8499999996</v>
      </c>
      <c r="N231" s="93">
        <f t="shared" si="39"/>
        <v>0</v>
      </c>
      <c r="O231" s="32">
        <f t="shared" si="39"/>
        <v>8679173.8499999996</v>
      </c>
      <c r="P231" s="57"/>
      <c r="Q231" s="69"/>
    </row>
    <row r="232" spans="1:17" s="66" customFormat="1" x14ac:dyDescent="0.25">
      <c r="A232" s="55"/>
      <c r="B232" s="55"/>
      <c r="C232" s="56" t="s">
        <v>25</v>
      </c>
      <c r="D232" s="56"/>
      <c r="E232" s="56"/>
      <c r="F232" s="57"/>
      <c r="G232" s="68"/>
      <c r="H232" s="93">
        <f>SUM(H233)</f>
        <v>0</v>
      </c>
      <c r="I232" s="93">
        <f t="shared" si="39"/>
        <v>0</v>
      </c>
      <c r="J232" s="93">
        <f t="shared" si="39"/>
        <v>0</v>
      </c>
      <c r="K232" s="93">
        <f t="shared" si="39"/>
        <v>0</v>
      </c>
      <c r="L232" s="93">
        <f t="shared" si="39"/>
        <v>0</v>
      </c>
      <c r="M232" s="32">
        <f t="shared" si="39"/>
        <v>8679173.8499999996</v>
      </c>
      <c r="N232" s="93">
        <f t="shared" si="39"/>
        <v>0</v>
      </c>
      <c r="O232" s="32">
        <f t="shared" si="39"/>
        <v>8679173.8499999996</v>
      </c>
      <c r="P232" s="57"/>
      <c r="Q232" s="69"/>
    </row>
    <row r="233" spans="1:17" s="57" customFormat="1" ht="12.75" customHeight="1" x14ac:dyDescent="0.25">
      <c r="A233" s="35"/>
      <c r="B233" s="35"/>
      <c r="C233" s="36"/>
      <c r="D233" s="37" t="s">
        <v>19</v>
      </c>
      <c r="E233" s="38" t="s">
        <v>26</v>
      </c>
      <c r="F233" s="36"/>
      <c r="G233" s="39"/>
      <c r="H233" s="40">
        <f>SUM(H234)</f>
        <v>0</v>
      </c>
      <c r="I233" s="40">
        <f t="shared" si="39"/>
        <v>0</v>
      </c>
      <c r="J233" s="40">
        <f t="shared" si="39"/>
        <v>0</v>
      </c>
      <c r="K233" s="40">
        <f t="shared" si="39"/>
        <v>0</v>
      </c>
      <c r="L233" s="40">
        <f t="shared" si="39"/>
        <v>0</v>
      </c>
      <c r="M233" s="71">
        <f t="shared" si="39"/>
        <v>8679173.8499999996</v>
      </c>
      <c r="N233" s="40">
        <f t="shared" si="39"/>
        <v>0</v>
      </c>
      <c r="O233" s="40">
        <f t="shared" si="39"/>
        <v>8679173.8499999996</v>
      </c>
      <c r="Q233" s="60"/>
    </row>
    <row r="234" spans="1:17" s="66" customFormat="1" ht="38.25" x14ac:dyDescent="0.25">
      <c r="A234" s="61"/>
      <c r="B234" s="61"/>
      <c r="C234" s="61"/>
      <c r="D234" s="61"/>
      <c r="E234" s="63" t="s">
        <v>246</v>
      </c>
      <c r="G234" s="68" t="s">
        <v>247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45">
        <v>8679173.8499999996</v>
      </c>
      <c r="N234" s="79">
        <v>0</v>
      </c>
      <c r="O234" s="45">
        <f>SUM(H234:N234)</f>
        <v>8679173.8499999996</v>
      </c>
      <c r="Q234" s="69"/>
    </row>
    <row r="235" spans="1:17" s="57" customFormat="1" ht="13.5" customHeight="1" x14ac:dyDescent="0.25">
      <c r="A235" s="55"/>
      <c r="B235" s="55"/>
      <c r="C235" s="78" t="s">
        <v>108</v>
      </c>
      <c r="D235" s="78"/>
      <c r="E235" s="78"/>
      <c r="G235" s="58"/>
      <c r="H235" s="32">
        <f t="shared" ref="H235:O235" si="40">SUM(H236,H530,H607,H613,H619,H640)</f>
        <v>360475.57</v>
      </c>
      <c r="I235" s="32">
        <f t="shared" si="40"/>
        <v>72325472.419999987</v>
      </c>
      <c r="J235" s="32">
        <f t="shared" si="40"/>
        <v>117027.66</v>
      </c>
      <c r="K235" s="32">
        <f t="shared" si="40"/>
        <v>55943.31</v>
      </c>
      <c r="L235" s="32">
        <f t="shared" si="40"/>
        <v>1142829.73</v>
      </c>
      <c r="M235" s="32">
        <f t="shared" si="40"/>
        <v>0</v>
      </c>
      <c r="N235" s="32">
        <f t="shared" si="40"/>
        <v>284369622.37000012</v>
      </c>
      <c r="O235" s="32">
        <f t="shared" si="40"/>
        <v>358371371.06000012</v>
      </c>
      <c r="Q235" s="60"/>
    </row>
    <row r="236" spans="1:17" s="57" customFormat="1" ht="12.75" customHeight="1" x14ac:dyDescent="0.25">
      <c r="A236" s="35"/>
      <c r="B236" s="35"/>
      <c r="C236" s="36"/>
      <c r="D236" s="37" t="s">
        <v>248</v>
      </c>
      <c r="E236" s="38" t="s">
        <v>249</v>
      </c>
      <c r="F236" s="36"/>
      <c r="G236" s="39"/>
      <c r="H236" s="40">
        <f t="shared" ref="H236:O236" si="41">SUM(H237:H529)</f>
        <v>0</v>
      </c>
      <c r="I236" s="40">
        <f t="shared" si="41"/>
        <v>0</v>
      </c>
      <c r="J236" s="40">
        <f t="shared" ref="J236:K236" si="42">SUM(J237:J529)</f>
        <v>0</v>
      </c>
      <c r="K236" s="40">
        <f t="shared" si="42"/>
        <v>0</v>
      </c>
      <c r="L236" s="40">
        <f t="shared" si="41"/>
        <v>0</v>
      </c>
      <c r="M236" s="40">
        <f t="shared" si="41"/>
        <v>0</v>
      </c>
      <c r="N236" s="40">
        <f t="shared" si="41"/>
        <v>249258371.74000013</v>
      </c>
      <c r="O236" s="40">
        <f t="shared" si="41"/>
        <v>249258371.74000013</v>
      </c>
      <c r="Q236" s="60"/>
    </row>
    <row r="237" spans="1:17" s="66" customFormat="1" x14ac:dyDescent="0.25">
      <c r="A237" s="67"/>
      <c r="B237" s="67"/>
      <c r="C237" s="61"/>
      <c r="D237" s="61"/>
      <c r="E237" s="63" t="s">
        <v>250</v>
      </c>
      <c r="G237" s="68" t="s">
        <v>103</v>
      </c>
      <c r="H237" s="94">
        <v>0</v>
      </c>
      <c r="I237" s="94">
        <v>0</v>
      </c>
      <c r="J237" s="94">
        <v>0</v>
      </c>
      <c r="K237" s="94">
        <v>0</v>
      </c>
      <c r="L237" s="94">
        <v>0</v>
      </c>
      <c r="M237" s="94">
        <v>0</v>
      </c>
      <c r="N237" s="90">
        <v>762553.55</v>
      </c>
      <c r="O237" s="45">
        <f t="shared" ref="O237:O300" si="43">SUM(H237:N237)</f>
        <v>762553.55</v>
      </c>
      <c r="P237" s="57"/>
      <c r="Q237" s="69"/>
    </row>
    <row r="238" spans="1:17" s="66" customFormat="1" x14ac:dyDescent="0.25">
      <c r="A238" s="67"/>
      <c r="B238" s="67"/>
      <c r="C238" s="61"/>
      <c r="D238" s="61"/>
      <c r="E238" s="63" t="s">
        <v>250</v>
      </c>
      <c r="G238" s="68" t="s">
        <v>103</v>
      </c>
      <c r="H238" s="94">
        <v>0</v>
      </c>
      <c r="I238" s="94">
        <v>0</v>
      </c>
      <c r="J238" s="94">
        <v>0</v>
      </c>
      <c r="K238" s="94">
        <v>0</v>
      </c>
      <c r="L238" s="94">
        <v>0</v>
      </c>
      <c r="M238" s="94">
        <v>0</v>
      </c>
      <c r="N238" s="90">
        <v>1978632.5</v>
      </c>
      <c r="O238" s="45">
        <f t="shared" si="43"/>
        <v>1978632.5</v>
      </c>
      <c r="P238" s="57"/>
      <c r="Q238" s="69"/>
    </row>
    <row r="239" spans="1:17" s="66" customFormat="1" x14ac:dyDescent="0.25">
      <c r="A239" s="67"/>
      <c r="B239" s="67"/>
      <c r="C239" s="61"/>
      <c r="D239" s="61"/>
      <c r="E239" s="63" t="s">
        <v>251</v>
      </c>
      <c r="G239" s="68" t="s">
        <v>122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0">
        <v>983164.74</v>
      </c>
      <c r="O239" s="45">
        <f t="shared" si="43"/>
        <v>983164.74</v>
      </c>
      <c r="P239" s="57"/>
      <c r="Q239" s="69"/>
    </row>
    <row r="240" spans="1:17" s="66" customFormat="1" x14ac:dyDescent="0.25">
      <c r="A240" s="67"/>
      <c r="B240" s="67"/>
      <c r="C240" s="61"/>
      <c r="D240" s="61"/>
      <c r="E240" s="63" t="s">
        <v>252</v>
      </c>
      <c r="G240" s="68" t="s">
        <v>187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0">
        <v>195186.6</v>
      </c>
      <c r="O240" s="45">
        <f t="shared" si="43"/>
        <v>195186.6</v>
      </c>
      <c r="P240" s="57"/>
      <c r="Q240" s="69"/>
    </row>
    <row r="241" spans="1:17" s="66" customFormat="1" x14ac:dyDescent="0.25">
      <c r="A241" s="67"/>
      <c r="B241" s="67"/>
      <c r="C241" s="61"/>
      <c r="D241" s="61"/>
      <c r="E241" s="63" t="s">
        <v>252</v>
      </c>
      <c r="G241" s="68" t="s">
        <v>187</v>
      </c>
      <c r="H241" s="94">
        <v>0</v>
      </c>
      <c r="I241" s="94">
        <v>0</v>
      </c>
      <c r="J241" s="94">
        <v>0</v>
      </c>
      <c r="K241" s="94">
        <v>0</v>
      </c>
      <c r="L241" s="94">
        <v>0</v>
      </c>
      <c r="M241" s="94">
        <v>0</v>
      </c>
      <c r="N241" s="90">
        <v>395100.08</v>
      </c>
      <c r="O241" s="45">
        <f t="shared" si="43"/>
        <v>395100.08</v>
      </c>
      <c r="P241" s="57"/>
      <c r="Q241" s="69"/>
    </row>
    <row r="242" spans="1:17" s="66" customFormat="1" x14ac:dyDescent="0.25">
      <c r="A242" s="67"/>
      <c r="B242" s="67"/>
      <c r="C242" s="61"/>
      <c r="D242" s="61"/>
      <c r="E242" s="63" t="s">
        <v>253</v>
      </c>
      <c r="G242" s="68" t="s">
        <v>254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0">
        <v>664935.47</v>
      </c>
      <c r="O242" s="45">
        <f t="shared" si="43"/>
        <v>664935.47</v>
      </c>
      <c r="P242" s="57"/>
      <c r="Q242" s="69"/>
    </row>
    <row r="243" spans="1:17" s="66" customFormat="1" x14ac:dyDescent="0.25">
      <c r="A243" s="67"/>
      <c r="B243" s="67"/>
      <c r="C243" s="61"/>
      <c r="D243" s="61"/>
      <c r="E243" s="63" t="s">
        <v>255</v>
      </c>
      <c r="G243" s="68" t="s">
        <v>48</v>
      </c>
      <c r="H243" s="94">
        <v>0</v>
      </c>
      <c r="I243" s="94">
        <v>0</v>
      </c>
      <c r="J243" s="94">
        <v>0</v>
      </c>
      <c r="K243" s="94">
        <v>0</v>
      </c>
      <c r="L243" s="94">
        <v>0</v>
      </c>
      <c r="M243" s="94">
        <v>0</v>
      </c>
      <c r="N243" s="90">
        <v>803658.57</v>
      </c>
      <c r="O243" s="45">
        <f t="shared" si="43"/>
        <v>803658.57</v>
      </c>
      <c r="P243" s="57"/>
      <c r="Q243" s="69"/>
    </row>
    <row r="244" spans="1:17" s="66" customFormat="1" x14ac:dyDescent="0.25">
      <c r="A244" s="67"/>
      <c r="B244" s="67"/>
      <c r="C244" s="61"/>
      <c r="D244" s="61"/>
      <c r="E244" s="63" t="s">
        <v>256</v>
      </c>
      <c r="G244" s="68" t="s">
        <v>257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0</v>
      </c>
      <c r="N244" s="90">
        <v>974459.19</v>
      </c>
      <c r="O244" s="45">
        <f t="shared" si="43"/>
        <v>974459.19</v>
      </c>
      <c r="P244" s="57"/>
      <c r="Q244" s="69"/>
    </row>
    <row r="245" spans="1:17" s="66" customFormat="1" x14ac:dyDescent="0.25">
      <c r="A245" s="67"/>
      <c r="B245" s="67"/>
      <c r="C245" s="61"/>
      <c r="D245" s="61"/>
      <c r="E245" s="63" t="s">
        <v>256</v>
      </c>
      <c r="G245" s="68" t="s">
        <v>257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0">
        <v>166189.65</v>
      </c>
      <c r="O245" s="45">
        <f t="shared" si="43"/>
        <v>166189.65</v>
      </c>
      <c r="P245" s="57"/>
      <c r="Q245" s="69"/>
    </row>
    <row r="246" spans="1:17" s="66" customFormat="1" x14ac:dyDescent="0.25">
      <c r="A246" s="67"/>
      <c r="B246" s="67"/>
      <c r="C246" s="61"/>
      <c r="D246" s="61"/>
      <c r="E246" s="63" t="s">
        <v>258</v>
      </c>
      <c r="G246" s="68" t="s">
        <v>154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0">
        <v>504718.99</v>
      </c>
      <c r="O246" s="45">
        <f t="shared" si="43"/>
        <v>504718.99</v>
      </c>
      <c r="P246" s="57"/>
      <c r="Q246" s="69"/>
    </row>
    <row r="247" spans="1:17" s="66" customFormat="1" x14ac:dyDescent="0.25">
      <c r="A247" s="67"/>
      <c r="B247" s="67"/>
      <c r="C247" s="61"/>
      <c r="D247" s="61"/>
      <c r="E247" s="63" t="s">
        <v>259</v>
      </c>
      <c r="G247" s="68" t="s">
        <v>46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0">
        <v>567138.93000000005</v>
      </c>
      <c r="O247" s="45">
        <f t="shared" si="43"/>
        <v>567138.93000000005</v>
      </c>
      <c r="P247" s="57"/>
      <c r="Q247" s="69"/>
    </row>
    <row r="248" spans="1:17" s="66" customFormat="1" x14ac:dyDescent="0.25">
      <c r="A248" s="67"/>
      <c r="B248" s="67"/>
      <c r="C248" s="61"/>
      <c r="D248" s="61"/>
      <c r="E248" s="63" t="s">
        <v>259</v>
      </c>
      <c r="G248" s="68" t="s">
        <v>46</v>
      </c>
      <c r="H248" s="94">
        <v>0</v>
      </c>
      <c r="I248" s="94">
        <v>0</v>
      </c>
      <c r="J248" s="94">
        <v>0</v>
      </c>
      <c r="K248" s="94">
        <v>0</v>
      </c>
      <c r="L248" s="94">
        <v>0</v>
      </c>
      <c r="M248" s="94">
        <v>0</v>
      </c>
      <c r="N248" s="90">
        <v>742098.8</v>
      </c>
      <c r="O248" s="45">
        <f t="shared" si="43"/>
        <v>742098.8</v>
      </c>
      <c r="P248" s="57"/>
      <c r="Q248" s="69"/>
    </row>
    <row r="249" spans="1:17" s="66" customFormat="1" x14ac:dyDescent="0.25">
      <c r="A249" s="67"/>
      <c r="B249" s="67"/>
      <c r="C249" s="61"/>
      <c r="D249" s="61"/>
      <c r="E249" s="63" t="s">
        <v>260</v>
      </c>
      <c r="G249" s="68" t="s">
        <v>61</v>
      </c>
      <c r="H249" s="94">
        <v>0</v>
      </c>
      <c r="I249" s="94">
        <v>0</v>
      </c>
      <c r="J249" s="94">
        <v>0</v>
      </c>
      <c r="K249" s="94">
        <v>0</v>
      </c>
      <c r="L249" s="94">
        <v>0</v>
      </c>
      <c r="M249" s="94">
        <v>0</v>
      </c>
      <c r="N249" s="90">
        <v>1137258.67</v>
      </c>
      <c r="O249" s="45">
        <f t="shared" si="43"/>
        <v>1137258.67</v>
      </c>
      <c r="P249" s="57"/>
      <c r="Q249" s="69"/>
    </row>
    <row r="250" spans="1:17" s="66" customFormat="1" x14ac:dyDescent="0.25">
      <c r="A250" s="67"/>
      <c r="B250" s="67"/>
      <c r="C250" s="61"/>
      <c r="D250" s="61"/>
      <c r="E250" s="63" t="s">
        <v>261</v>
      </c>
      <c r="G250" s="68" t="s">
        <v>262</v>
      </c>
      <c r="H250" s="94">
        <v>0</v>
      </c>
      <c r="I250" s="94">
        <v>0</v>
      </c>
      <c r="J250" s="94">
        <v>0</v>
      </c>
      <c r="K250" s="94">
        <v>0</v>
      </c>
      <c r="L250" s="94">
        <v>0</v>
      </c>
      <c r="M250" s="94">
        <v>0</v>
      </c>
      <c r="N250" s="90">
        <v>431458.27</v>
      </c>
      <c r="O250" s="45">
        <f t="shared" si="43"/>
        <v>431458.27</v>
      </c>
      <c r="P250" s="57"/>
      <c r="Q250" s="69"/>
    </row>
    <row r="251" spans="1:17" s="66" customFormat="1" x14ac:dyDescent="0.25">
      <c r="A251" s="67"/>
      <c r="B251" s="67"/>
      <c r="C251" s="61"/>
      <c r="D251" s="61"/>
      <c r="E251" s="63" t="s">
        <v>263</v>
      </c>
      <c r="G251" s="68" t="s">
        <v>148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0">
        <v>468507.5</v>
      </c>
      <c r="O251" s="45">
        <f t="shared" si="43"/>
        <v>468507.5</v>
      </c>
      <c r="P251" s="57"/>
      <c r="Q251" s="69"/>
    </row>
    <row r="252" spans="1:17" s="66" customFormat="1" x14ac:dyDescent="0.25">
      <c r="A252" s="67"/>
      <c r="B252" s="67"/>
      <c r="C252" s="61"/>
      <c r="D252" s="61"/>
      <c r="E252" s="63" t="s">
        <v>263</v>
      </c>
      <c r="G252" s="68" t="s">
        <v>148</v>
      </c>
      <c r="H252" s="94">
        <v>0</v>
      </c>
      <c r="I252" s="94">
        <v>0</v>
      </c>
      <c r="J252" s="94">
        <v>0</v>
      </c>
      <c r="K252" s="94">
        <v>0</v>
      </c>
      <c r="L252" s="94">
        <v>0</v>
      </c>
      <c r="M252" s="94">
        <v>0</v>
      </c>
      <c r="N252" s="90">
        <v>428569.69</v>
      </c>
      <c r="O252" s="45">
        <f t="shared" si="43"/>
        <v>428569.69</v>
      </c>
      <c r="P252" s="57"/>
      <c r="Q252" s="69"/>
    </row>
    <row r="253" spans="1:17" s="66" customFormat="1" x14ac:dyDescent="0.25">
      <c r="A253" s="67"/>
      <c r="B253" s="67"/>
      <c r="C253" s="61"/>
      <c r="D253" s="61"/>
      <c r="E253" s="63" t="s">
        <v>264</v>
      </c>
      <c r="G253" s="68" t="s">
        <v>22</v>
      </c>
      <c r="H253" s="94">
        <v>0</v>
      </c>
      <c r="I253" s="94">
        <v>0</v>
      </c>
      <c r="J253" s="94">
        <v>0</v>
      </c>
      <c r="K253" s="94">
        <v>0</v>
      </c>
      <c r="L253" s="94">
        <v>0</v>
      </c>
      <c r="M253" s="94">
        <v>0</v>
      </c>
      <c r="N253" s="90">
        <v>760732.61</v>
      </c>
      <c r="O253" s="45">
        <f t="shared" si="43"/>
        <v>760732.61</v>
      </c>
      <c r="P253" s="57"/>
      <c r="Q253" s="69"/>
    </row>
    <row r="254" spans="1:17" s="66" customFormat="1" x14ac:dyDescent="0.25">
      <c r="A254" s="67"/>
      <c r="B254" s="67"/>
      <c r="C254" s="61"/>
      <c r="D254" s="61"/>
      <c r="E254" s="63" t="s">
        <v>265</v>
      </c>
      <c r="G254" s="68" t="s">
        <v>266</v>
      </c>
      <c r="H254" s="94">
        <v>0</v>
      </c>
      <c r="I254" s="94">
        <v>0</v>
      </c>
      <c r="J254" s="94">
        <v>0</v>
      </c>
      <c r="K254" s="94">
        <v>0</v>
      </c>
      <c r="L254" s="94">
        <v>0</v>
      </c>
      <c r="M254" s="94">
        <v>0</v>
      </c>
      <c r="N254" s="90">
        <v>217368.19</v>
      </c>
      <c r="O254" s="45">
        <f t="shared" si="43"/>
        <v>217368.19</v>
      </c>
      <c r="P254" s="57"/>
      <c r="Q254" s="69"/>
    </row>
    <row r="255" spans="1:17" s="66" customFormat="1" x14ac:dyDescent="0.25">
      <c r="A255" s="67"/>
      <c r="B255" s="67"/>
      <c r="C255" s="61"/>
      <c r="D255" s="61"/>
      <c r="E255" s="63" t="s">
        <v>267</v>
      </c>
      <c r="G255" s="68" t="s">
        <v>22</v>
      </c>
      <c r="H255" s="94">
        <v>0</v>
      </c>
      <c r="I255" s="94">
        <v>0</v>
      </c>
      <c r="J255" s="94">
        <v>0</v>
      </c>
      <c r="K255" s="94">
        <v>0</v>
      </c>
      <c r="L255" s="94">
        <v>0</v>
      </c>
      <c r="M255" s="94">
        <v>0</v>
      </c>
      <c r="N255" s="90">
        <v>74275.02</v>
      </c>
      <c r="O255" s="45">
        <f t="shared" si="43"/>
        <v>74275.02</v>
      </c>
      <c r="P255" s="57"/>
      <c r="Q255" s="69"/>
    </row>
    <row r="256" spans="1:17" s="66" customFormat="1" x14ac:dyDescent="0.25">
      <c r="A256" s="67"/>
      <c r="B256" s="67"/>
      <c r="C256" s="61"/>
      <c r="D256" s="61"/>
      <c r="E256" s="63" t="s">
        <v>267</v>
      </c>
      <c r="G256" s="68" t="s">
        <v>22</v>
      </c>
      <c r="H256" s="94">
        <v>0</v>
      </c>
      <c r="I256" s="94">
        <v>0</v>
      </c>
      <c r="J256" s="94">
        <v>0</v>
      </c>
      <c r="K256" s="94">
        <v>0</v>
      </c>
      <c r="L256" s="94">
        <v>0</v>
      </c>
      <c r="M256" s="94">
        <v>0</v>
      </c>
      <c r="N256" s="90">
        <v>151532.01</v>
      </c>
      <c r="O256" s="45">
        <f t="shared" si="43"/>
        <v>151532.01</v>
      </c>
      <c r="P256" s="57"/>
      <c r="Q256" s="69"/>
    </row>
    <row r="257" spans="1:17" s="66" customFormat="1" x14ac:dyDescent="0.25">
      <c r="A257" s="67"/>
      <c r="B257" s="67"/>
      <c r="C257" s="61"/>
      <c r="D257" s="61"/>
      <c r="E257" s="63" t="s">
        <v>268</v>
      </c>
      <c r="G257" s="68" t="s">
        <v>154</v>
      </c>
      <c r="H257" s="94">
        <v>0</v>
      </c>
      <c r="I257" s="94">
        <v>0</v>
      </c>
      <c r="J257" s="94">
        <v>0</v>
      </c>
      <c r="K257" s="94">
        <v>0</v>
      </c>
      <c r="L257" s="94">
        <v>0</v>
      </c>
      <c r="M257" s="94">
        <v>0</v>
      </c>
      <c r="N257" s="90">
        <v>514421.45</v>
      </c>
      <c r="O257" s="45">
        <f t="shared" si="43"/>
        <v>514421.45</v>
      </c>
      <c r="P257" s="57"/>
      <c r="Q257" s="69"/>
    </row>
    <row r="258" spans="1:17" s="66" customFormat="1" x14ac:dyDescent="0.25">
      <c r="A258" s="67"/>
      <c r="B258" s="67"/>
      <c r="C258" s="61"/>
      <c r="D258" s="61"/>
      <c r="E258" s="63" t="s">
        <v>268</v>
      </c>
      <c r="G258" s="68" t="s">
        <v>154</v>
      </c>
      <c r="H258" s="94">
        <v>0</v>
      </c>
      <c r="I258" s="94">
        <v>0</v>
      </c>
      <c r="J258" s="94">
        <v>0</v>
      </c>
      <c r="K258" s="94">
        <v>0</v>
      </c>
      <c r="L258" s="94">
        <v>0</v>
      </c>
      <c r="M258" s="94">
        <v>0</v>
      </c>
      <c r="N258" s="90">
        <v>70513.06</v>
      </c>
      <c r="O258" s="45">
        <f t="shared" si="43"/>
        <v>70513.06</v>
      </c>
      <c r="P258" s="57"/>
      <c r="Q258" s="69"/>
    </row>
    <row r="259" spans="1:17" s="66" customFormat="1" x14ac:dyDescent="0.25">
      <c r="A259" s="67"/>
      <c r="B259" s="67"/>
      <c r="C259" s="61"/>
      <c r="D259" s="61"/>
      <c r="E259" s="63" t="s">
        <v>269</v>
      </c>
      <c r="G259" s="68" t="s">
        <v>61</v>
      </c>
      <c r="H259" s="94">
        <v>0</v>
      </c>
      <c r="I259" s="94">
        <v>0</v>
      </c>
      <c r="J259" s="94">
        <v>0</v>
      </c>
      <c r="K259" s="94">
        <v>0</v>
      </c>
      <c r="L259" s="94">
        <v>0</v>
      </c>
      <c r="M259" s="94">
        <v>0</v>
      </c>
      <c r="N259" s="90">
        <v>235974.75</v>
      </c>
      <c r="O259" s="45">
        <f t="shared" si="43"/>
        <v>235974.75</v>
      </c>
      <c r="P259" s="57"/>
      <c r="Q259" s="69"/>
    </row>
    <row r="260" spans="1:17" s="66" customFormat="1" x14ac:dyDescent="0.25">
      <c r="A260" s="67"/>
      <c r="B260" s="67"/>
      <c r="C260" s="61"/>
      <c r="D260" s="61"/>
      <c r="E260" s="63" t="s">
        <v>270</v>
      </c>
      <c r="G260" s="68" t="s">
        <v>271</v>
      </c>
      <c r="H260" s="94">
        <v>0</v>
      </c>
      <c r="I260" s="94">
        <v>0</v>
      </c>
      <c r="J260" s="94">
        <v>0</v>
      </c>
      <c r="K260" s="94">
        <v>0</v>
      </c>
      <c r="L260" s="94">
        <v>0</v>
      </c>
      <c r="M260" s="94">
        <v>0</v>
      </c>
      <c r="N260" s="90">
        <v>759413.97</v>
      </c>
      <c r="O260" s="45">
        <f t="shared" si="43"/>
        <v>759413.97</v>
      </c>
      <c r="P260" s="57"/>
      <c r="Q260" s="69"/>
    </row>
    <row r="261" spans="1:17" s="66" customFormat="1" x14ac:dyDescent="0.25">
      <c r="A261" s="67"/>
      <c r="B261" s="67"/>
      <c r="C261" s="61"/>
      <c r="D261" s="61"/>
      <c r="E261" s="63" t="s">
        <v>272</v>
      </c>
      <c r="G261" s="68" t="s">
        <v>271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0</v>
      </c>
      <c r="N261" s="90">
        <v>744441.37</v>
      </c>
      <c r="O261" s="45">
        <f t="shared" si="43"/>
        <v>744441.37</v>
      </c>
      <c r="P261" s="57"/>
      <c r="Q261" s="69"/>
    </row>
    <row r="262" spans="1:17" s="66" customFormat="1" x14ac:dyDescent="0.25">
      <c r="A262" s="67"/>
      <c r="B262" s="67"/>
      <c r="C262" s="61"/>
      <c r="D262" s="61"/>
      <c r="E262" s="63" t="s">
        <v>272</v>
      </c>
      <c r="G262" s="68" t="s">
        <v>271</v>
      </c>
      <c r="H262" s="94">
        <v>0</v>
      </c>
      <c r="I262" s="94">
        <v>0</v>
      </c>
      <c r="J262" s="94">
        <v>0</v>
      </c>
      <c r="K262" s="94">
        <v>0</v>
      </c>
      <c r="L262" s="94">
        <v>0</v>
      </c>
      <c r="M262" s="94">
        <v>0</v>
      </c>
      <c r="N262" s="90">
        <v>815135.21</v>
      </c>
      <c r="O262" s="45">
        <f t="shared" si="43"/>
        <v>815135.21</v>
      </c>
      <c r="P262" s="57"/>
      <c r="Q262" s="69"/>
    </row>
    <row r="263" spans="1:17" s="66" customFormat="1" x14ac:dyDescent="0.25">
      <c r="A263" s="67"/>
      <c r="B263" s="67"/>
      <c r="C263" s="61"/>
      <c r="D263" s="61"/>
      <c r="E263" s="63" t="s">
        <v>273</v>
      </c>
      <c r="G263" s="68" t="s">
        <v>148</v>
      </c>
      <c r="H263" s="94">
        <v>0</v>
      </c>
      <c r="I263" s="94">
        <v>0</v>
      </c>
      <c r="J263" s="94">
        <v>0</v>
      </c>
      <c r="K263" s="94">
        <v>0</v>
      </c>
      <c r="L263" s="94">
        <v>0</v>
      </c>
      <c r="M263" s="94">
        <v>0</v>
      </c>
      <c r="N263" s="90">
        <v>980039.65</v>
      </c>
      <c r="O263" s="45">
        <f t="shared" si="43"/>
        <v>980039.65</v>
      </c>
      <c r="P263" s="57"/>
      <c r="Q263" s="69"/>
    </row>
    <row r="264" spans="1:17" s="66" customFormat="1" x14ac:dyDescent="0.25">
      <c r="A264" s="67"/>
      <c r="B264" s="67"/>
      <c r="C264" s="61"/>
      <c r="D264" s="61"/>
      <c r="E264" s="63" t="s">
        <v>274</v>
      </c>
      <c r="G264" s="68" t="s">
        <v>34</v>
      </c>
      <c r="H264" s="94">
        <v>0</v>
      </c>
      <c r="I264" s="94">
        <v>0</v>
      </c>
      <c r="J264" s="94">
        <v>0</v>
      </c>
      <c r="K264" s="94">
        <v>0</v>
      </c>
      <c r="L264" s="94">
        <v>0</v>
      </c>
      <c r="M264" s="94">
        <v>0</v>
      </c>
      <c r="N264" s="90">
        <v>371279.22</v>
      </c>
      <c r="O264" s="45">
        <f t="shared" si="43"/>
        <v>371279.22</v>
      </c>
      <c r="P264" s="57"/>
      <c r="Q264" s="69"/>
    </row>
    <row r="265" spans="1:17" s="66" customFormat="1" x14ac:dyDescent="0.25">
      <c r="A265" s="67"/>
      <c r="B265" s="67"/>
      <c r="C265" s="61"/>
      <c r="D265" s="61"/>
      <c r="E265" s="63" t="s">
        <v>275</v>
      </c>
      <c r="G265" s="68" t="s">
        <v>276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0">
        <v>332994.36</v>
      </c>
      <c r="O265" s="45">
        <f t="shared" si="43"/>
        <v>332994.36</v>
      </c>
      <c r="P265" s="57"/>
      <c r="Q265" s="69"/>
    </row>
    <row r="266" spans="1:17" s="66" customFormat="1" x14ac:dyDescent="0.25">
      <c r="A266" s="67"/>
      <c r="B266" s="67"/>
      <c r="C266" s="61"/>
      <c r="D266" s="61"/>
      <c r="E266" s="63" t="s">
        <v>275</v>
      </c>
      <c r="G266" s="68" t="s">
        <v>276</v>
      </c>
      <c r="H266" s="94">
        <v>0</v>
      </c>
      <c r="I266" s="94">
        <v>0</v>
      </c>
      <c r="J266" s="94">
        <v>0</v>
      </c>
      <c r="K266" s="94">
        <v>0</v>
      </c>
      <c r="L266" s="94">
        <v>0</v>
      </c>
      <c r="M266" s="94">
        <v>0</v>
      </c>
      <c r="N266" s="90">
        <v>630226.11</v>
      </c>
      <c r="O266" s="45">
        <f t="shared" si="43"/>
        <v>630226.11</v>
      </c>
      <c r="P266" s="57"/>
      <c r="Q266" s="69"/>
    </row>
    <row r="267" spans="1:17" s="66" customFormat="1" x14ac:dyDescent="0.25">
      <c r="A267" s="67"/>
      <c r="B267" s="67"/>
      <c r="C267" s="61"/>
      <c r="D267" s="61"/>
      <c r="E267" s="63" t="s">
        <v>277</v>
      </c>
      <c r="G267" s="68" t="s">
        <v>278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0">
        <v>564054.35</v>
      </c>
      <c r="O267" s="45">
        <f t="shared" si="43"/>
        <v>564054.35</v>
      </c>
      <c r="P267" s="57"/>
      <c r="Q267" s="69"/>
    </row>
    <row r="268" spans="1:17" s="66" customFormat="1" x14ac:dyDescent="0.25">
      <c r="A268" s="67"/>
      <c r="B268" s="67"/>
      <c r="C268" s="61"/>
      <c r="D268" s="61"/>
      <c r="E268" s="63" t="s">
        <v>279</v>
      </c>
      <c r="G268" s="68" t="s">
        <v>48</v>
      </c>
      <c r="H268" s="94">
        <v>0</v>
      </c>
      <c r="I268" s="94">
        <v>0</v>
      </c>
      <c r="J268" s="94">
        <v>0</v>
      </c>
      <c r="K268" s="94">
        <v>0</v>
      </c>
      <c r="L268" s="94">
        <v>0</v>
      </c>
      <c r="M268" s="94">
        <v>0</v>
      </c>
      <c r="N268" s="90">
        <v>1404340.52</v>
      </c>
      <c r="O268" s="45">
        <f t="shared" si="43"/>
        <v>1404340.52</v>
      </c>
      <c r="P268" s="57"/>
      <c r="Q268" s="69"/>
    </row>
    <row r="269" spans="1:17" s="66" customFormat="1" x14ac:dyDescent="0.25">
      <c r="A269" s="67"/>
      <c r="B269" s="67"/>
      <c r="C269" s="61"/>
      <c r="D269" s="61"/>
      <c r="E269" s="63" t="s">
        <v>279</v>
      </c>
      <c r="G269" s="68" t="s">
        <v>48</v>
      </c>
      <c r="H269" s="94">
        <v>0</v>
      </c>
      <c r="I269" s="94">
        <v>0</v>
      </c>
      <c r="J269" s="94">
        <v>0</v>
      </c>
      <c r="K269" s="94">
        <v>0</v>
      </c>
      <c r="L269" s="94">
        <v>0</v>
      </c>
      <c r="M269" s="94">
        <v>0</v>
      </c>
      <c r="N269" s="90">
        <v>522922.93</v>
      </c>
      <c r="O269" s="45">
        <f t="shared" si="43"/>
        <v>522922.93</v>
      </c>
      <c r="P269" s="57"/>
      <c r="Q269" s="69"/>
    </row>
    <row r="270" spans="1:17" s="66" customFormat="1" x14ac:dyDescent="0.25">
      <c r="A270" s="67"/>
      <c r="B270" s="67"/>
      <c r="C270" s="61"/>
      <c r="D270" s="61"/>
      <c r="E270" s="63" t="s">
        <v>280</v>
      </c>
      <c r="G270" s="68" t="s">
        <v>183</v>
      </c>
      <c r="H270" s="94">
        <v>0</v>
      </c>
      <c r="I270" s="94">
        <v>0</v>
      </c>
      <c r="J270" s="94">
        <v>0</v>
      </c>
      <c r="K270" s="94">
        <v>0</v>
      </c>
      <c r="L270" s="94">
        <v>0</v>
      </c>
      <c r="M270" s="94">
        <v>0</v>
      </c>
      <c r="N270" s="90">
        <v>857683.13</v>
      </c>
      <c r="O270" s="45">
        <f t="shared" si="43"/>
        <v>857683.13</v>
      </c>
      <c r="P270" s="57"/>
      <c r="Q270" s="69"/>
    </row>
    <row r="271" spans="1:17" s="66" customFormat="1" x14ac:dyDescent="0.25">
      <c r="A271" s="67"/>
      <c r="B271" s="67"/>
      <c r="C271" s="61"/>
      <c r="D271" s="61"/>
      <c r="E271" s="63" t="s">
        <v>281</v>
      </c>
      <c r="G271" s="68" t="s">
        <v>282</v>
      </c>
      <c r="H271" s="94">
        <v>0</v>
      </c>
      <c r="I271" s="94">
        <v>0</v>
      </c>
      <c r="J271" s="94">
        <v>0</v>
      </c>
      <c r="K271" s="94">
        <v>0</v>
      </c>
      <c r="L271" s="94">
        <v>0</v>
      </c>
      <c r="M271" s="94">
        <v>0</v>
      </c>
      <c r="N271" s="90">
        <v>574046.24</v>
      </c>
      <c r="O271" s="45">
        <f t="shared" si="43"/>
        <v>574046.24</v>
      </c>
      <c r="P271" s="57"/>
      <c r="Q271" s="69"/>
    </row>
    <row r="272" spans="1:17" s="66" customFormat="1" x14ac:dyDescent="0.25">
      <c r="A272" s="67"/>
      <c r="B272" s="67"/>
      <c r="C272" s="61"/>
      <c r="D272" s="61"/>
      <c r="E272" s="63" t="s">
        <v>281</v>
      </c>
      <c r="G272" s="68" t="s">
        <v>282</v>
      </c>
      <c r="H272" s="94">
        <v>0</v>
      </c>
      <c r="I272" s="94">
        <v>0</v>
      </c>
      <c r="J272" s="94">
        <v>0</v>
      </c>
      <c r="K272" s="94">
        <v>0</v>
      </c>
      <c r="L272" s="94">
        <v>0</v>
      </c>
      <c r="M272" s="94">
        <v>0</v>
      </c>
      <c r="N272" s="90">
        <v>667550.47</v>
      </c>
      <c r="O272" s="45">
        <f t="shared" si="43"/>
        <v>667550.47</v>
      </c>
      <c r="P272" s="57"/>
      <c r="Q272" s="69"/>
    </row>
    <row r="273" spans="1:17" s="66" customFormat="1" x14ac:dyDescent="0.25">
      <c r="A273" s="67"/>
      <c r="B273" s="67"/>
      <c r="C273" s="61"/>
      <c r="D273" s="61"/>
      <c r="E273" s="63" t="s">
        <v>283</v>
      </c>
      <c r="G273" s="68" t="s">
        <v>284</v>
      </c>
      <c r="H273" s="94">
        <v>0</v>
      </c>
      <c r="I273" s="94">
        <v>0</v>
      </c>
      <c r="J273" s="94">
        <v>0</v>
      </c>
      <c r="K273" s="94">
        <v>0</v>
      </c>
      <c r="L273" s="94">
        <v>0</v>
      </c>
      <c r="M273" s="94">
        <v>0</v>
      </c>
      <c r="N273" s="90">
        <v>635857.46</v>
      </c>
      <c r="O273" s="45">
        <f t="shared" si="43"/>
        <v>635857.46</v>
      </c>
      <c r="P273" s="57"/>
      <c r="Q273" s="69"/>
    </row>
    <row r="274" spans="1:17" s="66" customFormat="1" x14ac:dyDescent="0.25">
      <c r="A274" s="67"/>
      <c r="B274" s="67"/>
      <c r="C274" s="61"/>
      <c r="D274" s="61"/>
      <c r="E274" s="63" t="s">
        <v>283</v>
      </c>
      <c r="G274" s="68" t="s">
        <v>284</v>
      </c>
      <c r="H274" s="94">
        <v>0</v>
      </c>
      <c r="I274" s="94">
        <v>0</v>
      </c>
      <c r="J274" s="94">
        <v>0</v>
      </c>
      <c r="K274" s="94">
        <v>0</v>
      </c>
      <c r="L274" s="94">
        <v>0</v>
      </c>
      <c r="M274" s="94">
        <v>0</v>
      </c>
      <c r="N274" s="90">
        <v>415798.13</v>
      </c>
      <c r="O274" s="45">
        <f t="shared" si="43"/>
        <v>415798.13</v>
      </c>
      <c r="P274" s="57"/>
      <c r="Q274" s="69"/>
    </row>
    <row r="275" spans="1:17" s="66" customFormat="1" x14ac:dyDescent="0.25">
      <c r="A275" s="67"/>
      <c r="B275" s="67"/>
      <c r="C275" s="61"/>
      <c r="D275" s="61"/>
      <c r="E275" s="63" t="s">
        <v>285</v>
      </c>
      <c r="G275" s="68" t="s">
        <v>286</v>
      </c>
      <c r="H275" s="94">
        <v>0</v>
      </c>
      <c r="I275" s="94">
        <v>0</v>
      </c>
      <c r="J275" s="94">
        <v>0</v>
      </c>
      <c r="K275" s="94">
        <v>0</v>
      </c>
      <c r="L275" s="94">
        <v>0</v>
      </c>
      <c r="M275" s="94">
        <v>0</v>
      </c>
      <c r="N275" s="90">
        <v>335874.53</v>
      </c>
      <c r="O275" s="45">
        <f t="shared" si="43"/>
        <v>335874.53</v>
      </c>
      <c r="P275" s="57"/>
      <c r="Q275" s="69"/>
    </row>
    <row r="276" spans="1:17" s="66" customFormat="1" x14ac:dyDescent="0.25">
      <c r="A276" s="67"/>
      <c r="B276" s="67"/>
      <c r="C276" s="61"/>
      <c r="D276" s="61"/>
      <c r="E276" s="63" t="s">
        <v>287</v>
      </c>
      <c r="G276" s="68" t="s">
        <v>284</v>
      </c>
      <c r="H276" s="94">
        <v>0</v>
      </c>
      <c r="I276" s="94">
        <v>0</v>
      </c>
      <c r="J276" s="94">
        <v>0</v>
      </c>
      <c r="K276" s="94">
        <v>0</v>
      </c>
      <c r="L276" s="94">
        <v>0</v>
      </c>
      <c r="M276" s="94">
        <v>0</v>
      </c>
      <c r="N276" s="90">
        <v>1015805.47</v>
      </c>
      <c r="O276" s="45">
        <f t="shared" si="43"/>
        <v>1015805.47</v>
      </c>
      <c r="P276" s="57"/>
      <c r="Q276" s="69"/>
    </row>
    <row r="277" spans="1:17" s="66" customFormat="1" x14ac:dyDescent="0.25">
      <c r="A277" s="67"/>
      <c r="B277" s="67"/>
      <c r="C277" s="61"/>
      <c r="D277" s="61"/>
      <c r="E277" s="63" t="s">
        <v>288</v>
      </c>
      <c r="G277" s="68" t="s">
        <v>289</v>
      </c>
      <c r="H277" s="94">
        <v>0</v>
      </c>
      <c r="I277" s="94">
        <v>0</v>
      </c>
      <c r="J277" s="94">
        <v>0</v>
      </c>
      <c r="K277" s="94">
        <v>0</v>
      </c>
      <c r="L277" s="94">
        <v>0</v>
      </c>
      <c r="M277" s="94">
        <v>0</v>
      </c>
      <c r="N277" s="90">
        <v>107490.23</v>
      </c>
      <c r="O277" s="45">
        <f t="shared" si="43"/>
        <v>107490.23</v>
      </c>
      <c r="P277" s="57"/>
      <c r="Q277" s="69"/>
    </row>
    <row r="278" spans="1:17" s="66" customFormat="1" x14ac:dyDescent="0.25">
      <c r="A278" s="67"/>
      <c r="B278" s="67"/>
      <c r="C278" s="61"/>
      <c r="D278" s="61"/>
      <c r="E278" s="63" t="s">
        <v>288</v>
      </c>
      <c r="G278" s="68" t="s">
        <v>289</v>
      </c>
      <c r="H278" s="94">
        <v>0</v>
      </c>
      <c r="I278" s="94">
        <v>0</v>
      </c>
      <c r="J278" s="94">
        <v>0</v>
      </c>
      <c r="K278" s="94">
        <v>0</v>
      </c>
      <c r="L278" s="94">
        <v>0</v>
      </c>
      <c r="M278" s="94">
        <v>0</v>
      </c>
      <c r="N278" s="90">
        <v>286003.24</v>
      </c>
      <c r="O278" s="45">
        <f t="shared" si="43"/>
        <v>286003.24</v>
      </c>
      <c r="P278" s="57"/>
      <c r="Q278" s="69"/>
    </row>
    <row r="279" spans="1:17" s="66" customFormat="1" x14ac:dyDescent="0.25">
      <c r="A279" s="67"/>
      <c r="B279" s="67"/>
      <c r="C279" s="61"/>
      <c r="D279" s="61"/>
      <c r="E279" s="63" t="s">
        <v>290</v>
      </c>
      <c r="G279" s="68" t="s">
        <v>22</v>
      </c>
      <c r="H279" s="94">
        <v>0</v>
      </c>
      <c r="I279" s="94">
        <v>0</v>
      </c>
      <c r="J279" s="94">
        <v>0</v>
      </c>
      <c r="K279" s="94">
        <v>0</v>
      </c>
      <c r="L279" s="94">
        <v>0</v>
      </c>
      <c r="M279" s="94">
        <v>0</v>
      </c>
      <c r="N279" s="90">
        <v>2343479.06</v>
      </c>
      <c r="O279" s="45">
        <f t="shared" si="43"/>
        <v>2343479.06</v>
      </c>
      <c r="P279" s="57"/>
      <c r="Q279" s="69"/>
    </row>
    <row r="280" spans="1:17" s="66" customFormat="1" x14ac:dyDescent="0.25">
      <c r="A280" s="67"/>
      <c r="B280" s="67"/>
      <c r="C280" s="61"/>
      <c r="D280" s="61"/>
      <c r="E280" s="63" t="s">
        <v>291</v>
      </c>
      <c r="G280" s="68" t="s">
        <v>96</v>
      </c>
      <c r="H280" s="94">
        <v>0</v>
      </c>
      <c r="I280" s="94">
        <v>0</v>
      </c>
      <c r="J280" s="94">
        <v>0</v>
      </c>
      <c r="K280" s="94">
        <v>0</v>
      </c>
      <c r="L280" s="94">
        <v>0</v>
      </c>
      <c r="M280" s="94">
        <v>0</v>
      </c>
      <c r="N280" s="90">
        <v>196893.06</v>
      </c>
      <c r="O280" s="45">
        <f t="shared" si="43"/>
        <v>196893.06</v>
      </c>
      <c r="P280" s="57"/>
      <c r="Q280" s="69"/>
    </row>
    <row r="281" spans="1:17" s="66" customFormat="1" x14ac:dyDescent="0.25">
      <c r="A281" s="67"/>
      <c r="B281" s="67"/>
      <c r="C281" s="61"/>
      <c r="D281" s="61"/>
      <c r="E281" s="63" t="s">
        <v>292</v>
      </c>
      <c r="G281" s="68" t="s">
        <v>293</v>
      </c>
      <c r="H281" s="94">
        <v>0</v>
      </c>
      <c r="I281" s="94">
        <v>0</v>
      </c>
      <c r="J281" s="94">
        <v>0</v>
      </c>
      <c r="K281" s="94">
        <v>0</v>
      </c>
      <c r="L281" s="94">
        <v>0</v>
      </c>
      <c r="M281" s="94">
        <v>0</v>
      </c>
      <c r="N281" s="90">
        <v>1225253.42</v>
      </c>
      <c r="O281" s="45">
        <f t="shared" si="43"/>
        <v>1225253.42</v>
      </c>
      <c r="P281" s="57"/>
      <c r="Q281" s="69"/>
    </row>
    <row r="282" spans="1:17" s="66" customFormat="1" x14ac:dyDescent="0.25">
      <c r="A282" s="67"/>
      <c r="B282" s="67"/>
      <c r="C282" s="61"/>
      <c r="D282" s="61"/>
      <c r="E282" s="63" t="s">
        <v>294</v>
      </c>
      <c r="G282" s="68" t="s">
        <v>183</v>
      </c>
      <c r="H282" s="94">
        <v>0</v>
      </c>
      <c r="I282" s="94">
        <v>0</v>
      </c>
      <c r="J282" s="94">
        <v>0</v>
      </c>
      <c r="K282" s="94">
        <v>0</v>
      </c>
      <c r="L282" s="94">
        <v>0</v>
      </c>
      <c r="M282" s="94">
        <v>0</v>
      </c>
      <c r="N282" s="90">
        <v>170987.99</v>
      </c>
      <c r="O282" s="45">
        <f t="shared" si="43"/>
        <v>170987.99</v>
      </c>
      <c r="P282" s="57"/>
      <c r="Q282" s="69"/>
    </row>
    <row r="283" spans="1:17" s="66" customFormat="1" x14ac:dyDescent="0.25">
      <c r="A283" s="67"/>
      <c r="B283" s="67"/>
      <c r="C283" s="61"/>
      <c r="D283" s="61"/>
      <c r="E283" s="63" t="s">
        <v>295</v>
      </c>
      <c r="G283" s="68" t="s">
        <v>296</v>
      </c>
      <c r="H283" s="94">
        <v>0</v>
      </c>
      <c r="I283" s="94">
        <v>0</v>
      </c>
      <c r="J283" s="94">
        <v>0</v>
      </c>
      <c r="K283" s="94">
        <v>0</v>
      </c>
      <c r="L283" s="94">
        <v>0</v>
      </c>
      <c r="M283" s="94">
        <v>0</v>
      </c>
      <c r="N283" s="90">
        <v>925268.43</v>
      </c>
      <c r="O283" s="45">
        <f t="shared" si="43"/>
        <v>925268.43</v>
      </c>
      <c r="P283" s="57"/>
      <c r="Q283" s="69"/>
    </row>
    <row r="284" spans="1:17" s="66" customFormat="1" x14ac:dyDescent="0.25">
      <c r="A284" s="67"/>
      <c r="B284" s="67"/>
      <c r="C284" s="61"/>
      <c r="D284" s="61"/>
      <c r="E284" s="63" t="s">
        <v>297</v>
      </c>
      <c r="G284" s="68" t="s">
        <v>298</v>
      </c>
      <c r="H284" s="94">
        <v>0</v>
      </c>
      <c r="I284" s="94">
        <v>0</v>
      </c>
      <c r="J284" s="94">
        <v>0</v>
      </c>
      <c r="K284" s="94">
        <v>0</v>
      </c>
      <c r="L284" s="94">
        <v>0</v>
      </c>
      <c r="M284" s="94">
        <v>0</v>
      </c>
      <c r="N284" s="90">
        <v>515846.45</v>
      </c>
      <c r="O284" s="45">
        <f t="shared" si="43"/>
        <v>515846.45</v>
      </c>
      <c r="P284" s="57"/>
      <c r="Q284" s="69"/>
    </row>
    <row r="285" spans="1:17" s="66" customFormat="1" x14ac:dyDescent="0.25">
      <c r="A285" s="67"/>
      <c r="B285" s="67"/>
      <c r="C285" s="61"/>
      <c r="D285" s="61"/>
      <c r="E285" s="63" t="s">
        <v>297</v>
      </c>
      <c r="G285" s="68" t="s">
        <v>298</v>
      </c>
      <c r="H285" s="94">
        <v>0</v>
      </c>
      <c r="I285" s="94">
        <v>0</v>
      </c>
      <c r="J285" s="94">
        <v>0</v>
      </c>
      <c r="K285" s="94">
        <v>0</v>
      </c>
      <c r="L285" s="94">
        <v>0</v>
      </c>
      <c r="M285" s="94">
        <v>0</v>
      </c>
      <c r="N285" s="90">
        <v>290429.48</v>
      </c>
      <c r="O285" s="45">
        <f t="shared" si="43"/>
        <v>290429.48</v>
      </c>
      <c r="P285" s="57"/>
      <c r="Q285" s="69"/>
    </row>
    <row r="286" spans="1:17" s="66" customFormat="1" x14ac:dyDescent="0.25">
      <c r="A286" s="67"/>
      <c r="B286" s="67"/>
      <c r="C286" s="61"/>
      <c r="D286" s="61"/>
      <c r="E286" s="63" t="s">
        <v>299</v>
      </c>
      <c r="G286" s="68" t="s">
        <v>148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0</v>
      </c>
      <c r="N286" s="90">
        <v>227072.22</v>
      </c>
      <c r="O286" s="45">
        <f t="shared" si="43"/>
        <v>227072.22</v>
      </c>
      <c r="P286" s="57"/>
      <c r="Q286" s="69"/>
    </row>
    <row r="287" spans="1:17" s="66" customFormat="1" x14ac:dyDescent="0.25">
      <c r="A287" s="67"/>
      <c r="B287" s="67"/>
      <c r="C287" s="61"/>
      <c r="D287" s="61"/>
      <c r="E287" s="63" t="s">
        <v>299</v>
      </c>
      <c r="G287" s="68" t="s">
        <v>148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0">
        <v>178870.45</v>
      </c>
      <c r="O287" s="45">
        <f t="shared" si="43"/>
        <v>178870.45</v>
      </c>
      <c r="P287" s="57"/>
      <c r="Q287" s="69"/>
    </row>
    <row r="288" spans="1:17" s="66" customFormat="1" x14ac:dyDescent="0.25">
      <c r="A288" s="67"/>
      <c r="B288" s="67"/>
      <c r="C288" s="61"/>
      <c r="D288" s="61"/>
      <c r="E288" s="63" t="s">
        <v>300</v>
      </c>
      <c r="G288" s="68" t="s">
        <v>301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0">
        <v>447656.98</v>
      </c>
      <c r="O288" s="45">
        <f t="shared" si="43"/>
        <v>447656.98</v>
      </c>
      <c r="P288" s="57"/>
      <c r="Q288" s="69"/>
    </row>
    <row r="289" spans="1:17" s="66" customFormat="1" x14ac:dyDescent="0.25">
      <c r="A289" s="67"/>
      <c r="B289" s="67"/>
      <c r="C289" s="61"/>
      <c r="D289" s="61"/>
      <c r="E289" s="63" t="s">
        <v>302</v>
      </c>
      <c r="G289" s="68" t="s">
        <v>98</v>
      </c>
      <c r="H289" s="94">
        <v>0</v>
      </c>
      <c r="I289" s="94">
        <v>0</v>
      </c>
      <c r="J289" s="94">
        <v>0</v>
      </c>
      <c r="K289" s="94">
        <v>0</v>
      </c>
      <c r="L289" s="94">
        <v>0</v>
      </c>
      <c r="M289" s="94">
        <v>0</v>
      </c>
      <c r="N289" s="90">
        <v>298183</v>
      </c>
      <c r="O289" s="45">
        <f t="shared" si="43"/>
        <v>298183</v>
      </c>
      <c r="P289" s="57"/>
      <c r="Q289" s="69"/>
    </row>
    <row r="290" spans="1:17" s="66" customFormat="1" x14ac:dyDescent="0.25">
      <c r="A290" s="67"/>
      <c r="B290" s="67"/>
      <c r="C290" s="61"/>
      <c r="D290" s="61"/>
      <c r="E290" s="63" t="s">
        <v>302</v>
      </c>
      <c r="G290" s="68" t="s">
        <v>98</v>
      </c>
      <c r="H290" s="94">
        <v>0</v>
      </c>
      <c r="I290" s="94">
        <v>0</v>
      </c>
      <c r="J290" s="94">
        <v>0</v>
      </c>
      <c r="K290" s="94">
        <v>0</v>
      </c>
      <c r="L290" s="94">
        <v>0</v>
      </c>
      <c r="M290" s="94">
        <v>0</v>
      </c>
      <c r="N290" s="90">
        <v>265040.5</v>
      </c>
      <c r="O290" s="45">
        <f t="shared" si="43"/>
        <v>265040.5</v>
      </c>
      <c r="P290" s="57"/>
      <c r="Q290" s="69"/>
    </row>
    <row r="291" spans="1:17" s="66" customFormat="1" x14ac:dyDescent="0.25">
      <c r="A291" s="67"/>
      <c r="B291" s="67"/>
      <c r="C291" s="61"/>
      <c r="D291" s="61"/>
      <c r="E291" s="63" t="s">
        <v>303</v>
      </c>
      <c r="G291" s="68" t="s">
        <v>293</v>
      </c>
      <c r="H291" s="94">
        <v>0</v>
      </c>
      <c r="I291" s="94">
        <v>0</v>
      </c>
      <c r="J291" s="94">
        <v>0</v>
      </c>
      <c r="K291" s="94">
        <v>0</v>
      </c>
      <c r="L291" s="94">
        <v>0</v>
      </c>
      <c r="M291" s="94">
        <v>0</v>
      </c>
      <c r="N291" s="90">
        <v>120435.77</v>
      </c>
      <c r="O291" s="45">
        <f t="shared" si="43"/>
        <v>120435.77</v>
      </c>
      <c r="P291" s="57"/>
      <c r="Q291" s="69"/>
    </row>
    <row r="292" spans="1:17" s="66" customFormat="1" x14ac:dyDescent="0.25">
      <c r="A292" s="67"/>
      <c r="B292" s="67"/>
      <c r="C292" s="61"/>
      <c r="D292" s="61"/>
      <c r="E292" s="63" t="s">
        <v>303</v>
      </c>
      <c r="G292" s="68" t="s">
        <v>293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0">
        <v>1243058.28</v>
      </c>
      <c r="O292" s="45">
        <f t="shared" si="43"/>
        <v>1243058.28</v>
      </c>
      <c r="P292" s="57"/>
      <c r="Q292" s="69"/>
    </row>
    <row r="293" spans="1:17" s="66" customFormat="1" x14ac:dyDescent="0.25">
      <c r="A293" s="67"/>
      <c r="B293" s="67"/>
      <c r="C293" s="61"/>
      <c r="D293" s="61"/>
      <c r="E293" s="63" t="s">
        <v>304</v>
      </c>
      <c r="G293" s="68" t="s">
        <v>93</v>
      </c>
      <c r="H293" s="94">
        <v>0</v>
      </c>
      <c r="I293" s="94">
        <v>0</v>
      </c>
      <c r="J293" s="94">
        <v>0</v>
      </c>
      <c r="K293" s="94">
        <v>0</v>
      </c>
      <c r="L293" s="94">
        <v>0</v>
      </c>
      <c r="M293" s="94">
        <v>0</v>
      </c>
      <c r="N293" s="90">
        <v>937386.96</v>
      </c>
      <c r="O293" s="45">
        <f t="shared" si="43"/>
        <v>937386.96</v>
      </c>
      <c r="P293" s="57"/>
      <c r="Q293" s="69"/>
    </row>
    <row r="294" spans="1:17" s="66" customFormat="1" x14ac:dyDescent="0.25">
      <c r="A294" s="67"/>
      <c r="B294" s="67"/>
      <c r="C294" s="61"/>
      <c r="D294" s="61"/>
      <c r="E294" s="63" t="s">
        <v>305</v>
      </c>
      <c r="G294" s="68" t="s">
        <v>96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0">
        <v>783986.54</v>
      </c>
      <c r="O294" s="45">
        <f t="shared" si="43"/>
        <v>783986.54</v>
      </c>
      <c r="P294" s="57"/>
      <c r="Q294" s="69"/>
    </row>
    <row r="295" spans="1:17" s="66" customFormat="1" x14ac:dyDescent="0.25">
      <c r="A295" s="67"/>
      <c r="B295" s="67"/>
      <c r="C295" s="61"/>
      <c r="D295" s="61"/>
      <c r="E295" s="63" t="s">
        <v>305</v>
      </c>
      <c r="G295" s="68" t="s">
        <v>96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0">
        <v>118765.58</v>
      </c>
      <c r="O295" s="45">
        <f t="shared" si="43"/>
        <v>118765.58</v>
      </c>
      <c r="P295" s="57"/>
      <c r="Q295" s="69"/>
    </row>
    <row r="296" spans="1:17" s="66" customFormat="1" x14ac:dyDescent="0.25">
      <c r="A296" s="67"/>
      <c r="B296" s="67"/>
      <c r="C296" s="61"/>
      <c r="D296" s="61"/>
      <c r="E296" s="63" t="s">
        <v>306</v>
      </c>
      <c r="G296" s="68" t="s">
        <v>37</v>
      </c>
      <c r="H296" s="94">
        <v>0</v>
      </c>
      <c r="I296" s="94">
        <v>0</v>
      </c>
      <c r="J296" s="94">
        <v>0</v>
      </c>
      <c r="K296" s="94">
        <v>0</v>
      </c>
      <c r="L296" s="94">
        <v>0</v>
      </c>
      <c r="M296" s="94">
        <v>0</v>
      </c>
      <c r="N296" s="90">
        <v>332050.93</v>
      </c>
      <c r="O296" s="45">
        <f t="shared" si="43"/>
        <v>332050.93</v>
      </c>
      <c r="P296" s="57"/>
      <c r="Q296" s="69"/>
    </row>
    <row r="297" spans="1:17" s="66" customFormat="1" x14ac:dyDescent="0.25">
      <c r="A297" s="67"/>
      <c r="B297" s="67"/>
      <c r="C297" s="61"/>
      <c r="D297" s="61"/>
      <c r="E297" s="63" t="s">
        <v>306</v>
      </c>
      <c r="G297" s="68" t="s">
        <v>37</v>
      </c>
      <c r="H297" s="94">
        <v>0</v>
      </c>
      <c r="I297" s="94">
        <v>0</v>
      </c>
      <c r="J297" s="94">
        <v>0</v>
      </c>
      <c r="K297" s="94">
        <v>0</v>
      </c>
      <c r="L297" s="94">
        <v>0</v>
      </c>
      <c r="M297" s="94">
        <v>0</v>
      </c>
      <c r="N297" s="90">
        <v>233185.59</v>
      </c>
      <c r="O297" s="45">
        <f t="shared" si="43"/>
        <v>233185.59</v>
      </c>
      <c r="P297" s="57"/>
      <c r="Q297" s="69"/>
    </row>
    <row r="298" spans="1:17" s="66" customFormat="1" x14ac:dyDescent="0.25">
      <c r="A298" s="67"/>
      <c r="B298" s="67"/>
      <c r="C298" s="61"/>
      <c r="D298" s="61"/>
      <c r="E298" s="63" t="s">
        <v>307</v>
      </c>
      <c r="G298" s="68" t="s">
        <v>212</v>
      </c>
      <c r="H298" s="94">
        <v>0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0">
        <v>584344.13</v>
      </c>
      <c r="O298" s="45">
        <f t="shared" si="43"/>
        <v>584344.13</v>
      </c>
      <c r="P298" s="57"/>
      <c r="Q298" s="69"/>
    </row>
    <row r="299" spans="1:17" s="66" customFormat="1" x14ac:dyDescent="0.25">
      <c r="A299" s="67"/>
      <c r="B299" s="67"/>
      <c r="C299" s="61"/>
      <c r="D299" s="61"/>
      <c r="E299" s="63" t="s">
        <v>308</v>
      </c>
      <c r="G299" s="68" t="s">
        <v>212</v>
      </c>
      <c r="H299" s="94">
        <v>0</v>
      </c>
      <c r="I299" s="94">
        <v>0</v>
      </c>
      <c r="J299" s="94">
        <v>0</v>
      </c>
      <c r="K299" s="94">
        <v>0</v>
      </c>
      <c r="L299" s="94">
        <v>0</v>
      </c>
      <c r="M299" s="94">
        <v>0</v>
      </c>
      <c r="N299" s="90">
        <v>292050.01</v>
      </c>
      <c r="O299" s="45">
        <f t="shared" si="43"/>
        <v>292050.01</v>
      </c>
      <c r="P299" s="57"/>
      <c r="Q299" s="69"/>
    </row>
    <row r="300" spans="1:17" s="66" customFormat="1" x14ac:dyDescent="0.25">
      <c r="A300" s="67"/>
      <c r="B300" s="67"/>
      <c r="C300" s="61"/>
      <c r="D300" s="61"/>
      <c r="E300" s="63" t="s">
        <v>308</v>
      </c>
      <c r="G300" s="68" t="s">
        <v>187</v>
      </c>
      <c r="H300" s="94">
        <v>0</v>
      </c>
      <c r="I300" s="94">
        <v>0</v>
      </c>
      <c r="J300" s="94">
        <v>0</v>
      </c>
      <c r="K300" s="94">
        <v>0</v>
      </c>
      <c r="L300" s="94">
        <v>0</v>
      </c>
      <c r="M300" s="94">
        <v>0</v>
      </c>
      <c r="N300" s="90">
        <v>83394.2</v>
      </c>
      <c r="O300" s="45">
        <f t="shared" si="43"/>
        <v>83394.2</v>
      </c>
      <c r="P300" s="57"/>
      <c r="Q300" s="69"/>
    </row>
    <row r="301" spans="1:17" s="66" customFormat="1" x14ac:dyDescent="0.25">
      <c r="A301" s="67"/>
      <c r="B301" s="67"/>
      <c r="C301" s="61"/>
      <c r="D301" s="61"/>
      <c r="E301" s="63" t="s">
        <v>309</v>
      </c>
      <c r="G301" s="68" t="s">
        <v>93</v>
      </c>
      <c r="H301" s="94">
        <v>0</v>
      </c>
      <c r="I301" s="94">
        <v>0</v>
      </c>
      <c r="J301" s="94">
        <v>0</v>
      </c>
      <c r="K301" s="94">
        <v>0</v>
      </c>
      <c r="L301" s="94">
        <v>0</v>
      </c>
      <c r="M301" s="94">
        <v>0</v>
      </c>
      <c r="N301" s="90">
        <v>858977.98</v>
      </c>
      <c r="O301" s="45">
        <f t="shared" ref="O301:O364" si="44">SUM(H301:N301)</f>
        <v>858977.98</v>
      </c>
      <c r="P301" s="57"/>
      <c r="Q301" s="69"/>
    </row>
    <row r="302" spans="1:17" s="66" customFormat="1" x14ac:dyDescent="0.25">
      <c r="A302" s="73"/>
      <c r="B302" s="73"/>
      <c r="C302" s="72"/>
      <c r="D302" s="72"/>
      <c r="E302" s="74" t="s">
        <v>310</v>
      </c>
      <c r="F302" s="75"/>
      <c r="G302" s="76" t="s">
        <v>254</v>
      </c>
      <c r="H302" s="97">
        <v>0</v>
      </c>
      <c r="I302" s="97">
        <v>0</v>
      </c>
      <c r="J302" s="97">
        <v>0</v>
      </c>
      <c r="K302" s="97">
        <v>0</v>
      </c>
      <c r="L302" s="97">
        <v>0</v>
      </c>
      <c r="M302" s="97">
        <v>0</v>
      </c>
      <c r="N302" s="98">
        <v>175855</v>
      </c>
      <c r="O302" s="77">
        <f t="shared" si="44"/>
        <v>175855</v>
      </c>
      <c r="P302" s="57"/>
      <c r="Q302" s="69"/>
    </row>
    <row r="303" spans="1:17" s="66" customFormat="1" x14ac:dyDescent="0.25">
      <c r="A303" s="67"/>
      <c r="B303" s="67"/>
      <c r="C303" s="61"/>
      <c r="D303" s="61"/>
      <c r="E303" s="63" t="s">
        <v>311</v>
      </c>
      <c r="G303" s="68" t="s">
        <v>284</v>
      </c>
      <c r="H303" s="94">
        <v>0</v>
      </c>
      <c r="I303" s="94">
        <v>0</v>
      </c>
      <c r="J303" s="94">
        <v>0</v>
      </c>
      <c r="K303" s="94">
        <v>0</v>
      </c>
      <c r="L303" s="94">
        <v>0</v>
      </c>
      <c r="M303" s="94">
        <v>0</v>
      </c>
      <c r="N303" s="90">
        <v>28847.98</v>
      </c>
      <c r="O303" s="45">
        <f t="shared" si="44"/>
        <v>28847.98</v>
      </c>
      <c r="P303" s="57"/>
      <c r="Q303" s="69"/>
    </row>
    <row r="304" spans="1:17" s="66" customFormat="1" x14ac:dyDescent="0.25">
      <c r="A304" s="67"/>
      <c r="B304" s="67"/>
      <c r="C304" s="61"/>
      <c r="D304" s="61"/>
      <c r="E304" s="63" t="s">
        <v>311</v>
      </c>
      <c r="G304" s="68" t="s">
        <v>284</v>
      </c>
      <c r="H304" s="94">
        <v>0</v>
      </c>
      <c r="I304" s="94">
        <v>0</v>
      </c>
      <c r="J304" s="94">
        <v>0</v>
      </c>
      <c r="K304" s="94">
        <v>0</v>
      </c>
      <c r="L304" s="94">
        <v>0</v>
      </c>
      <c r="M304" s="94">
        <v>0</v>
      </c>
      <c r="N304" s="90">
        <v>231128.84</v>
      </c>
      <c r="O304" s="45">
        <f t="shared" si="44"/>
        <v>231128.84</v>
      </c>
      <c r="P304" s="57"/>
      <c r="Q304" s="69"/>
    </row>
    <row r="305" spans="1:17" s="66" customFormat="1" x14ac:dyDescent="0.25">
      <c r="A305" s="67"/>
      <c r="B305" s="67"/>
      <c r="C305" s="61"/>
      <c r="D305" s="61"/>
      <c r="E305" s="63" t="s">
        <v>312</v>
      </c>
      <c r="G305" s="68" t="s">
        <v>28</v>
      </c>
      <c r="H305" s="94">
        <v>0</v>
      </c>
      <c r="I305" s="94">
        <v>0</v>
      </c>
      <c r="J305" s="94">
        <v>0</v>
      </c>
      <c r="K305" s="94">
        <v>0</v>
      </c>
      <c r="L305" s="94">
        <v>0</v>
      </c>
      <c r="M305" s="94">
        <v>0</v>
      </c>
      <c r="N305" s="90">
        <v>434792.74</v>
      </c>
      <c r="O305" s="45">
        <f t="shared" si="44"/>
        <v>434792.74</v>
      </c>
      <c r="P305" s="57"/>
      <c r="Q305" s="69"/>
    </row>
    <row r="306" spans="1:17" s="66" customFormat="1" x14ac:dyDescent="0.25">
      <c r="A306" s="67"/>
      <c r="B306" s="67"/>
      <c r="C306" s="61"/>
      <c r="D306" s="61"/>
      <c r="E306" s="63" t="s">
        <v>313</v>
      </c>
      <c r="G306" s="68" t="s">
        <v>314</v>
      </c>
      <c r="H306" s="94">
        <v>0</v>
      </c>
      <c r="I306" s="94">
        <v>0</v>
      </c>
      <c r="J306" s="94">
        <v>0</v>
      </c>
      <c r="K306" s="94">
        <v>0</v>
      </c>
      <c r="L306" s="94">
        <v>0</v>
      </c>
      <c r="M306" s="94">
        <v>0</v>
      </c>
      <c r="N306" s="90">
        <v>459270.54</v>
      </c>
      <c r="O306" s="45">
        <f t="shared" si="44"/>
        <v>459270.54</v>
      </c>
      <c r="P306" s="57"/>
      <c r="Q306" s="69"/>
    </row>
    <row r="307" spans="1:17" s="66" customFormat="1" x14ac:dyDescent="0.25">
      <c r="A307" s="67"/>
      <c r="B307" s="67"/>
      <c r="C307" s="61"/>
      <c r="D307" s="61"/>
      <c r="E307" s="63" t="s">
        <v>315</v>
      </c>
      <c r="G307" s="68" t="s">
        <v>98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0">
        <v>1169816</v>
      </c>
      <c r="O307" s="45">
        <f t="shared" si="44"/>
        <v>1169816</v>
      </c>
      <c r="P307" s="57"/>
      <c r="Q307" s="69"/>
    </row>
    <row r="308" spans="1:17" s="66" customFormat="1" x14ac:dyDescent="0.25">
      <c r="A308" s="67"/>
      <c r="B308" s="67"/>
      <c r="C308" s="61"/>
      <c r="D308" s="61"/>
      <c r="E308" s="63" t="s">
        <v>316</v>
      </c>
      <c r="G308" s="68" t="s">
        <v>317</v>
      </c>
      <c r="H308" s="94">
        <v>0</v>
      </c>
      <c r="I308" s="94">
        <v>0</v>
      </c>
      <c r="J308" s="94">
        <v>0</v>
      </c>
      <c r="K308" s="94">
        <v>0</v>
      </c>
      <c r="L308" s="94">
        <v>0</v>
      </c>
      <c r="M308" s="94">
        <v>0</v>
      </c>
      <c r="N308" s="90">
        <v>1328361.8899999999</v>
      </c>
      <c r="O308" s="45">
        <f t="shared" si="44"/>
        <v>1328361.8899999999</v>
      </c>
      <c r="P308" s="57"/>
      <c r="Q308" s="69"/>
    </row>
    <row r="309" spans="1:17" s="66" customFormat="1" x14ac:dyDescent="0.25">
      <c r="A309" s="67"/>
      <c r="B309" s="67"/>
      <c r="C309" s="61"/>
      <c r="D309" s="61"/>
      <c r="E309" s="63" t="s">
        <v>316</v>
      </c>
      <c r="G309" s="68" t="s">
        <v>317</v>
      </c>
      <c r="H309" s="94">
        <v>0</v>
      </c>
      <c r="I309" s="94">
        <v>0</v>
      </c>
      <c r="J309" s="94">
        <v>0</v>
      </c>
      <c r="K309" s="94">
        <v>0</v>
      </c>
      <c r="L309" s="94">
        <v>0</v>
      </c>
      <c r="M309" s="94">
        <v>0</v>
      </c>
      <c r="N309" s="90">
        <v>881862.74</v>
      </c>
      <c r="O309" s="45">
        <f t="shared" si="44"/>
        <v>881862.74</v>
      </c>
      <c r="P309" s="57"/>
      <c r="Q309" s="69"/>
    </row>
    <row r="310" spans="1:17" s="66" customFormat="1" x14ac:dyDescent="0.25">
      <c r="A310" s="67"/>
      <c r="B310" s="67"/>
      <c r="C310" s="61"/>
      <c r="D310" s="61"/>
      <c r="E310" s="63" t="s">
        <v>318</v>
      </c>
      <c r="G310" s="68" t="s">
        <v>282</v>
      </c>
      <c r="H310" s="94">
        <v>0</v>
      </c>
      <c r="I310" s="94">
        <v>0</v>
      </c>
      <c r="J310" s="94">
        <v>0</v>
      </c>
      <c r="K310" s="94">
        <v>0</v>
      </c>
      <c r="L310" s="94">
        <v>0</v>
      </c>
      <c r="M310" s="94">
        <v>0</v>
      </c>
      <c r="N310" s="90">
        <v>3480297.12</v>
      </c>
      <c r="O310" s="45">
        <f t="shared" si="44"/>
        <v>3480297.12</v>
      </c>
      <c r="P310" s="57"/>
      <c r="Q310" s="69"/>
    </row>
    <row r="311" spans="1:17" s="66" customFormat="1" x14ac:dyDescent="0.25">
      <c r="A311" s="67"/>
      <c r="B311" s="67"/>
      <c r="C311" s="61"/>
      <c r="D311" s="61"/>
      <c r="E311" s="63" t="s">
        <v>319</v>
      </c>
      <c r="G311" s="68" t="s">
        <v>276</v>
      </c>
      <c r="H311" s="94">
        <v>0</v>
      </c>
      <c r="I311" s="94">
        <v>0</v>
      </c>
      <c r="J311" s="94">
        <v>0</v>
      </c>
      <c r="K311" s="94">
        <v>0</v>
      </c>
      <c r="L311" s="94">
        <v>0</v>
      </c>
      <c r="M311" s="94">
        <v>0</v>
      </c>
      <c r="N311" s="90">
        <v>1973229.87</v>
      </c>
      <c r="O311" s="45">
        <f t="shared" si="44"/>
        <v>1973229.87</v>
      </c>
      <c r="P311" s="57"/>
      <c r="Q311" s="69"/>
    </row>
    <row r="312" spans="1:17" s="66" customFormat="1" x14ac:dyDescent="0.25">
      <c r="A312" s="67"/>
      <c r="B312" s="67"/>
      <c r="C312" s="61"/>
      <c r="D312" s="61"/>
      <c r="E312" s="63" t="s">
        <v>320</v>
      </c>
      <c r="G312" s="68" t="s">
        <v>271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0">
        <v>435188.52</v>
      </c>
      <c r="O312" s="45">
        <f t="shared" si="44"/>
        <v>435188.52</v>
      </c>
      <c r="P312" s="57"/>
      <c r="Q312" s="69"/>
    </row>
    <row r="313" spans="1:17" s="66" customFormat="1" x14ac:dyDescent="0.25">
      <c r="A313" s="67"/>
      <c r="B313" s="67"/>
      <c r="C313" s="61"/>
      <c r="D313" s="61"/>
      <c r="E313" s="63" t="s">
        <v>320</v>
      </c>
      <c r="G313" s="68" t="s">
        <v>271</v>
      </c>
      <c r="H313" s="94">
        <v>0</v>
      </c>
      <c r="I313" s="94">
        <v>0</v>
      </c>
      <c r="J313" s="94">
        <v>0</v>
      </c>
      <c r="K313" s="94">
        <v>0</v>
      </c>
      <c r="L313" s="94">
        <v>0</v>
      </c>
      <c r="M313" s="94">
        <v>0</v>
      </c>
      <c r="N313" s="90">
        <v>80777.59</v>
      </c>
      <c r="O313" s="45">
        <f t="shared" si="44"/>
        <v>80777.59</v>
      </c>
      <c r="P313" s="57"/>
      <c r="Q313" s="69"/>
    </row>
    <row r="314" spans="1:17" s="66" customFormat="1" x14ac:dyDescent="0.25">
      <c r="A314" s="67"/>
      <c r="B314" s="67"/>
      <c r="C314" s="61"/>
      <c r="D314" s="61"/>
      <c r="E314" s="63" t="s">
        <v>321</v>
      </c>
      <c r="G314" s="68" t="s">
        <v>122</v>
      </c>
      <c r="H314" s="94">
        <v>0</v>
      </c>
      <c r="I314" s="94">
        <v>0</v>
      </c>
      <c r="J314" s="94">
        <v>0</v>
      </c>
      <c r="K314" s="94">
        <v>0</v>
      </c>
      <c r="L314" s="94">
        <v>0</v>
      </c>
      <c r="M314" s="94">
        <v>0</v>
      </c>
      <c r="N314" s="90">
        <v>886066.46</v>
      </c>
      <c r="O314" s="45">
        <f t="shared" si="44"/>
        <v>886066.46</v>
      </c>
      <c r="P314" s="57"/>
      <c r="Q314" s="69"/>
    </row>
    <row r="315" spans="1:17" s="66" customFormat="1" x14ac:dyDescent="0.25">
      <c r="A315" s="67"/>
      <c r="B315" s="67"/>
      <c r="C315" s="61"/>
      <c r="D315" s="61"/>
      <c r="E315" s="63" t="s">
        <v>321</v>
      </c>
      <c r="G315" s="68" t="s">
        <v>122</v>
      </c>
      <c r="H315" s="94">
        <v>0</v>
      </c>
      <c r="I315" s="94">
        <v>0</v>
      </c>
      <c r="J315" s="94">
        <v>0</v>
      </c>
      <c r="K315" s="94">
        <v>0</v>
      </c>
      <c r="L315" s="94">
        <v>0</v>
      </c>
      <c r="M315" s="94">
        <v>0</v>
      </c>
      <c r="N315" s="90">
        <v>1046993.8</v>
      </c>
      <c r="O315" s="45">
        <f t="shared" si="44"/>
        <v>1046993.8</v>
      </c>
      <c r="P315" s="57"/>
      <c r="Q315" s="69"/>
    </row>
    <row r="316" spans="1:17" s="66" customFormat="1" x14ac:dyDescent="0.25">
      <c r="A316" s="67"/>
      <c r="B316" s="67"/>
      <c r="C316" s="61"/>
      <c r="D316" s="61"/>
      <c r="E316" s="63" t="s">
        <v>322</v>
      </c>
      <c r="G316" s="68" t="s">
        <v>284</v>
      </c>
      <c r="H316" s="94">
        <v>0</v>
      </c>
      <c r="I316" s="94">
        <v>0</v>
      </c>
      <c r="J316" s="94">
        <v>0</v>
      </c>
      <c r="K316" s="94">
        <v>0</v>
      </c>
      <c r="L316" s="94">
        <v>0</v>
      </c>
      <c r="M316" s="94">
        <v>0</v>
      </c>
      <c r="N316" s="90">
        <v>1354755.03</v>
      </c>
      <c r="O316" s="45">
        <f t="shared" si="44"/>
        <v>1354755.03</v>
      </c>
      <c r="P316" s="57"/>
      <c r="Q316" s="69"/>
    </row>
    <row r="317" spans="1:17" s="66" customFormat="1" x14ac:dyDescent="0.25">
      <c r="A317" s="67"/>
      <c r="B317" s="67"/>
      <c r="C317" s="61"/>
      <c r="D317" s="61"/>
      <c r="E317" s="63" t="s">
        <v>323</v>
      </c>
      <c r="G317" s="68" t="s">
        <v>324</v>
      </c>
      <c r="H317" s="94">
        <v>0</v>
      </c>
      <c r="I317" s="94">
        <v>0</v>
      </c>
      <c r="J317" s="94">
        <v>0</v>
      </c>
      <c r="K317" s="94">
        <v>0</v>
      </c>
      <c r="L317" s="94">
        <v>0</v>
      </c>
      <c r="M317" s="94">
        <v>0</v>
      </c>
      <c r="N317" s="90">
        <v>667367.43000000005</v>
      </c>
      <c r="O317" s="45">
        <f t="shared" si="44"/>
        <v>667367.43000000005</v>
      </c>
      <c r="P317" s="57"/>
      <c r="Q317" s="69"/>
    </row>
    <row r="318" spans="1:17" s="66" customFormat="1" x14ac:dyDescent="0.25">
      <c r="A318" s="67"/>
      <c r="B318" s="67"/>
      <c r="C318" s="61"/>
      <c r="D318" s="61"/>
      <c r="E318" s="63" t="s">
        <v>323</v>
      </c>
      <c r="G318" s="68" t="s">
        <v>324</v>
      </c>
      <c r="H318" s="94">
        <v>0</v>
      </c>
      <c r="I318" s="94">
        <v>0</v>
      </c>
      <c r="J318" s="94">
        <v>0</v>
      </c>
      <c r="K318" s="94">
        <v>0</v>
      </c>
      <c r="L318" s="94">
        <v>0</v>
      </c>
      <c r="M318" s="94">
        <v>0</v>
      </c>
      <c r="N318" s="90">
        <v>2570664.42</v>
      </c>
      <c r="O318" s="45">
        <f t="shared" si="44"/>
        <v>2570664.42</v>
      </c>
      <c r="P318" s="57"/>
      <c r="Q318" s="69"/>
    </row>
    <row r="319" spans="1:17" s="66" customFormat="1" x14ac:dyDescent="0.25">
      <c r="A319" s="67"/>
      <c r="B319" s="67"/>
      <c r="C319" s="61"/>
      <c r="D319" s="61"/>
      <c r="E319" s="63" t="s">
        <v>325</v>
      </c>
      <c r="G319" s="68" t="s">
        <v>187</v>
      </c>
      <c r="H319" s="94">
        <v>0</v>
      </c>
      <c r="I319" s="94">
        <v>0</v>
      </c>
      <c r="J319" s="94">
        <v>0</v>
      </c>
      <c r="K319" s="94">
        <v>0</v>
      </c>
      <c r="L319" s="94">
        <v>0</v>
      </c>
      <c r="M319" s="94">
        <v>0</v>
      </c>
      <c r="N319" s="90">
        <v>206691.89</v>
      </c>
      <c r="O319" s="45">
        <f t="shared" si="44"/>
        <v>206691.89</v>
      </c>
      <c r="P319" s="57"/>
      <c r="Q319" s="69"/>
    </row>
    <row r="320" spans="1:17" s="66" customFormat="1" x14ac:dyDescent="0.25">
      <c r="A320" s="67"/>
      <c r="B320" s="67"/>
      <c r="C320" s="61"/>
      <c r="D320" s="61"/>
      <c r="E320" s="63" t="s">
        <v>325</v>
      </c>
      <c r="G320" s="68" t="s">
        <v>187</v>
      </c>
      <c r="H320" s="94">
        <v>0</v>
      </c>
      <c r="I320" s="94">
        <v>0</v>
      </c>
      <c r="J320" s="94">
        <v>0</v>
      </c>
      <c r="K320" s="94">
        <v>0</v>
      </c>
      <c r="L320" s="94">
        <v>0</v>
      </c>
      <c r="M320" s="94">
        <v>0</v>
      </c>
      <c r="N320" s="90">
        <v>1018175.89</v>
      </c>
      <c r="O320" s="45">
        <f t="shared" si="44"/>
        <v>1018175.89</v>
      </c>
      <c r="P320" s="57"/>
      <c r="Q320" s="69"/>
    </row>
    <row r="321" spans="1:17" s="66" customFormat="1" x14ac:dyDescent="0.25">
      <c r="A321" s="67"/>
      <c r="B321" s="67"/>
      <c r="C321" s="61"/>
      <c r="D321" s="61"/>
      <c r="E321" s="63" t="s">
        <v>326</v>
      </c>
      <c r="G321" s="68" t="s">
        <v>284</v>
      </c>
      <c r="H321" s="94">
        <v>0</v>
      </c>
      <c r="I321" s="94">
        <v>0</v>
      </c>
      <c r="J321" s="94">
        <v>0</v>
      </c>
      <c r="K321" s="94">
        <v>0</v>
      </c>
      <c r="L321" s="94">
        <v>0</v>
      </c>
      <c r="M321" s="94">
        <v>0</v>
      </c>
      <c r="N321" s="90">
        <v>1276254.47</v>
      </c>
      <c r="O321" s="45">
        <f t="shared" si="44"/>
        <v>1276254.47</v>
      </c>
      <c r="P321" s="57"/>
      <c r="Q321" s="69"/>
    </row>
    <row r="322" spans="1:17" s="66" customFormat="1" x14ac:dyDescent="0.25">
      <c r="A322" s="67"/>
      <c r="B322" s="67"/>
      <c r="C322" s="61"/>
      <c r="D322" s="61"/>
      <c r="E322" s="63" t="s">
        <v>327</v>
      </c>
      <c r="G322" s="68" t="s">
        <v>48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0">
        <v>1085832.6399999999</v>
      </c>
      <c r="O322" s="45">
        <f t="shared" si="44"/>
        <v>1085832.6399999999</v>
      </c>
      <c r="P322" s="57"/>
      <c r="Q322" s="69"/>
    </row>
    <row r="323" spans="1:17" s="66" customFormat="1" x14ac:dyDescent="0.25">
      <c r="A323" s="67"/>
      <c r="B323" s="67"/>
      <c r="C323" s="61"/>
      <c r="D323" s="61"/>
      <c r="E323" s="63" t="s">
        <v>327</v>
      </c>
      <c r="G323" s="68" t="s">
        <v>48</v>
      </c>
      <c r="H323" s="94">
        <v>0</v>
      </c>
      <c r="I323" s="94">
        <v>0</v>
      </c>
      <c r="J323" s="94">
        <v>0</v>
      </c>
      <c r="K323" s="94">
        <v>0</v>
      </c>
      <c r="L323" s="94">
        <v>0</v>
      </c>
      <c r="M323" s="94">
        <v>0</v>
      </c>
      <c r="N323" s="90">
        <v>184178.79</v>
      </c>
      <c r="O323" s="45">
        <f t="shared" si="44"/>
        <v>184178.79</v>
      </c>
      <c r="P323" s="57"/>
      <c r="Q323" s="69"/>
    </row>
    <row r="324" spans="1:17" s="66" customFormat="1" x14ac:dyDescent="0.25">
      <c r="A324" s="67"/>
      <c r="B324" s="67"/>
      <c r="C324" s="61"/>
      <c r="D324" s="61"/>
      <c r="E324" s="63" t="s">
        <v>328</v>
      </c>
      <c r="G324" s="68" t="s">
        <v>282</v>
      </c>
      <c r="H324" s="94">
        <v>0</v>
      </c>
      <c r="I324" s="94">
        <v>0</v>
      </c>
      <c r="J324" s="94">
        <v>0</v>
      </c>
      <c r="K324" s="94">
        <v>0</v>
      </c>
      <c r="L324" s="94">
        <v>0</v>
      </c>
      <c r="M324" s="94">
        <v>0</v>
      </c>
      <c r="N324" s="90">
        <v>708898.48</v>
      </c>
      <c r="O324" s="45">
        <f t="shared" si="44"/>
        <v>708898.48</v>
      </c>
      <c r="P324" s="57"/>
      <c r="Q324" s="69"/>
    </row>
    <row r="325" spans="1:17" s="66" customFormat="1" x14ac:dyDescent="0.25">
      <c r="A325" s="67"/>
      <c r="B325" s="67"/>
      <c r="C325" s="61"/>
      <c r="D325" s="61"/>
      <c r="E325" s="63" t="s">
        <v>329</v>
      </c>
      <c r="G325" s="68" t="s">
        <v>152</v>
      </c>
      <c r="H325" s="94">
        <v>0</v>
      </c>
      <c r="I325" s="94">
        <v>0</v>
      </c>
      <c r="J325" s="94">
        <v>0</v>
      </c>
      <c r="K325" s="94">
        <v>0</v>
      </c>
      <c r="L325" s="94">
        <v>0</v>
      </c>
      <c r="M325" s="94">
        <v>0</v>
      </c>
      <c r="N325" s="90">
        <v>1698465.52</v>
      </c>
      <c r="O325" s="45">
        <f t="shared" si="44"/>
        <v>1698465.52</v>
      </c>
      <c r="P325" s="57"/>
      <c r="Q325" s="69"/>
    </row>
    <row r="326" spans="1:17" s="66" customFormat="1" x14ac:dyDescent="0.25">
      <c r="A326" s="67"/>
      <c r="B326" s="67"/>
      <c r="C326" s="61"/>
      <c r="D326" s="61"/>
      <c r="E326" s="63" t="s">
        <v>330</v>
      </c>
      <c r="G326" s="68" t="s">
        <v>331</v>
      </c>
      <c r="H326" s="94">
        <v>0</v>
      </c>
      <c r="I326" s="94">
        <v>0</v>
      </c>
      <c r="J326" s="94">
        <v>0</v>
      </c>
      <c r="K326" s="94">
        <v>0</v>
      </c>
      <c r="L326" s="94">
        <v>0</v>
      </c>
      <c r="M326" s="94">
        <v>0</v>
      </c>
      <c r="N326" s="90">
        <v>2108460.86</v>
      </c>
      <c r="O326" s="45">
        <f t="shared" si="44"/>
        <v>2108460.86</v>
      </c>
      <c r="P326" s="57"/>
      <c r="Q326" s="69"/>
    </row>
    <row r="327" spans="1:17" s="66" customFormat="1" x14ac:dyDescent="0.25">
      <c r="A327" s="67"/>
      <c r="B327" s="67"/>
      <c r="C327" s="61"/>
      <c r="D327" s="61"/>
      <c r="E327" s="63" t="s">
        <v>332</v>
      </c>
      <c r="G327" s="68" t="s">
        <v>96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0">
        <v>1287562.46</v>
      </c>
      <c r="O327" s="45">
        <f t="shared" si="44"/>
        <v>1287562.46</v>
      </c>
      <c r="P327" s="57"/>
      <c r="Q327" s="69"/>
    </row>
    <row r="328" spans="1:17" s="66" customFormat="1" x14ac:dyDescent="0.25">
      <c r="A328" s="67"/>
      <c r="B328" s="67"/>
      <c r="C328" s="61"/>
      <c r="D328" s="61"/>
      <c r="E328" s="63" t="s">
        <v>333</v>
      </c>
      <c r="G328" s="68" t="s">
        <v>117</v>
      </c>
      <c r="H328" s="94">
        <v>0</v>
      </c>
      <c r="I328" s="94">
        <v>0</v>
      </c>
      <c r="J328" s="94">
        <v>0</v>
      </c>
      <c r="K328" s="94">
        <v>0</v>
      </c>
      <c r="L328" s="94">
        <v>0</v>
      </c>
      <c r="M328" s="94">
        <v>0</v>
      </c>
      <c r="N328" s="90">
        <v>1002365.42</v>
      </c>
      <c r="O328" s="45">
        <f t="shared" si="44"/>
        <v>1002365.42</v>
      </c>
      <c r="P328" s="57"/>
      <c r="Q328" s="69"/>
    </row>
    <row r="329" spans="1:17" s="66" customFormat="1" x14ac:dyDescent="0.25">
      <c r="A329" s="67"/>
      <c r="B329" s="67"/>
      <c r="C329" s="61"/>
      <c r="D329" s="61"/>
      <c r="E329" s="63" t="s">
        <v>334</v>
      </c>
      <c r="G329" s="68" t="s">
        <v>48</v>
      </c>
      <c r="H329" s="94">
        <v>0</v>
      </c>
      <c r="I329" s="94">
        <v>0</v>
      </c>
      <c r="J329" s="94">
        <v>0</v>
      </c>
      <c r="K329" s="94">
        <v>0</v>
      </c>
      <c r="L329" s="94">
        <v>0</v>
      </c>
      <c r="M329" s="94">
        <v>0</v>
      </c>
      <c r="N329" s="90">
        <v>654715.86</v>
      </c>
      <c r="O329" s="45">
        <f t="shared" si="44"/>
        <v>654715.86</v>
      </c>
      <c r="P329" s="57"/>
      <c r="Q329" s="69"/>
    </row>
    <row r="330" spans="1:17" s="66" customFormat="1" x14ac:dyDescent="0.25">
      <c r="A330" s="67"/>
      <c r="B330" s="67"/>
      <c r="C330" s="61"/>
      <c r="D330" s="61"/>
      <c r="E330" s="63" t="s">
        <v>335</v>
      </c>
      <c r="G330" s="68" t="s">
        <v>317</v>
      </c>
      <c r="H330" s="94">
        <v>0</v>
      </c>
      <c r="I330" s="94">
        <v>0</v>
      </c>
      <c r="J330" s="94">
        <v>0</v>
      </c>
      <c r="K330" s="94">
        <v>0</v>
      </c>
      <c r="L330" s="94">
        <v>0</v>
      </c>
      <c r="M330" s="94">
        <v>0</v>
      </c>
      <c r="N330" s="90">
        <v>2196522.0299999998</v>
      </c>
      <c r="O330" s="45">
        <f t="shared" si="44"/>
        <v>2196522.0299999998</v>
      </c>
      <c r="P330" s="57"/>
      <c r="Q330" s="69"/>
    </row>
    <row r="331" spans="1:17" s="66" customFormat="1" x14ac:dyDescent="0.25">
      <c r="A331" s="67"/>
      <c r="B331" s="67"/>
      <c r="C331" s="61"/>
      <c r="D331" s="61"/>
      <c r="E331" s="63" t="s">
        <v>336</v>
      </c>
      <c r="G331" s="68" t="s">
        <v>337</v>
      </c>
      <c r="H331" s="94">
        <v>0</v>
      </c>
      <c r="I331" s="94">
        <v>0</v>
      </c>
      <c r="J331" s="94">
        <v>0</v>
      </c>
      <c r="K331" s="94">
        <v>0</v>
      </c>
      <c r="L331" s="94">
        <v>0</v>
      </c>
      <c r="M331" s="94">
        <v>0</v>
      </c>
      <c r="N331" s="90">
        <v>181707.42</v>
      </c>
      <c r="O331" s="45">
        <f t="shared" si="44"/>
        <v>181707.42</v>
      </c>
      <c r="P331" s="57"/>
      <c r="Q331" s="69"/>
    </row>
    <row r="332" spans="1:17" s="66" customFormat="1" x14ac:dyDescent="0.25">
      <c r="A332" s="67"/>
      <c r="B332" s="67"/>
      <c r="C332" s="61"/>
      <c r="D332" s="61"/>
      <c r="E332" s="63" t="s">
        <v>336</v>
      </c>
      <c r="G332" s="68" t="s">
        <v>337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0">
        <v>736389.5</v>
      </c>
      <c r="O332" s="45">
        <f t="shared" si="44"/>
        <v>736389.5</v>
      </c>
      <c r="P332" s="57"/>
      <c r="Q332" s="69"/>
    </row>
    <row r="333" spans="1:17" s="66" customFormat="1" x14ac:dyDescent="0.25">
      <c r="A333" s="67"/>
      <c r="B333" s="67"/>
      <c r="C333" s="61"/>
      <c r="D333" s="61"/>
      <c r="E333" s="63" t="s">
        <v>338</v>
      </c>
      <c r="G333" s="68" t="s">
        <v>339</v>
      </c>
      <c r="H333" s="94">
        <v>0</v>
      </c>
      <c r="I333" s="94">
        <v>0</v>
      </c>
      <c r="J333" s="94">
        <v>0</v>
      </c>
      <c r="K333" s="94">
        <v>0</v>
      </c>
      <c r="L333" s="94">
        <v>0</v>
      </c>
      <c r="M333" s="94">
        <v>0</v>
      </c>
      <c r="N333" s="90">
        <v>186645.8</v>
      </c>
      <c r="O333" s="45">
        <f t="shared" si="44"/>
        <v>186645.8</v>
      </c>
      <c r="P333" s="57"/>
      <c r="Q333" s="69"/>
    </row>
    <row r="334" spans="1:17" s="66" customFormat="1" x14ac:dyDescent="0.25">
      <c r="A334" s="67"/>
      <c r="B334" s="67"/>
      <c r="C334" s="61"/>
      <c r="D334" s="61"/>
      <c r="E334" s="63" t="s">
        <v>338</v>
      </c>
      <c r="G334" s="68" t="s">
        <v>339</v>
      </c>
      <c r="H334" s="94">
        <v>0</v>
      </c>
      <c r="I334" s="94">
        <v>0</v>
      </c>
      <c r="J334" s="94">
        <v>0</v>
      </c>
      <c r="K334" s="94">
        <v>0</v>
      </c>
      <c r="L334" s="94">
        <v>0</v>
      </c>
      <c r="M334" s="94">
        <v>0</v>
      </c>
      <c r="N334" s="90">
        <v>891946.92</v>
      </c>
      <c r="O334" s="45">
        <f t="shared" si="44"/>
        <v>891946.92</v>
      </c>
      <c r="P334" s="57"/>
      <c r="Q334" s="69"/>
    </row>
    <row r="335" spans="1:17" s="66" customFormat="1" x14ac:dyDescent="0.25">
      <c r="A335" s="67"/>
      <c r="B335" s="67"/>
      <c r="C335" s="61"/>
      <c r="D335" s="61"/>
      <c r="E335" s="63" t="s">
        <v>340</v>
      </c>
      <c r="G335" s="68" t="s">
        <v>93</v>
      </c>
      <c r="H335" s="94">
        <v>0</v>
      </c>
      <c r="I335" s="94">
        <v>0</v>
      </c>
      <c r="J335" s="94">
        <v>0</v>
      </c>
      <c r="K335" s="94">
        <v>0</v>
      </c>
      <c r="L335" s="94">
        <v>0</v>
      </c>
      <c r="M335" s="94">
        <v>0</v>
      </c>
      <c r="N335" s="90">
        <v>999480.21</v>
      </c>
      <c r="O335" s="45">
        <f t="shared" si="44"/>
        <v>999480.21</v>
      </c>
      <c r="P335" s="57"/>
      <c r="Q335" s="69"/>
    </row>
    <row r="336" spans="1:17" s="66" customFormat="1" x14ac:dyDescent="0.25">
      <c r="A336" s="67"/>
      <c r="B336" s="67"/>
      <c r="C336" s="61"/>
      <c r="D336" s="61"/>
      <c r="E336" s="63" t="s">
        <v>340</v>
      </c>
      <c r="G336" s="68" t="s">
        <v>93</v>
      </c>
      <c r="H336" s="94">
        <v>0</v>
      </c>
      <c r="I336" s="94">
        <v>0</v>
      </c>
      <c r="J336" s="94">
        <v>0</v>
      </c>
      <c r="K336" s="94">
        <v>0</v>
      </c>
      <c r="L336" s="94">
        <v>0</v>
      </c>
      <c r="M336" s="94">
        <v>0</v>
      </c>
      <c r="N336" s="90">
        <v>108605.64</v>
      </c>
      <c r="O336" s="45">
        <f t="shared" si="44"/>
        <v>108605.64</v>
      </c>
      <c r="P336" s="57"/>
      <c r="Q336" s="69"/>
    </row>
    <row r="337" spans="1:17" s="66" customFormat="1" x14ac:dyDescent="0.25">
      <c r="A337" s="67"/>
      <c r="B337" s="67"/>
      <c r="C337" s="61"/>
      <c r="D337" s="61"/>
      <c r="E337" s="63" t="s">
        <v>341</v>
      </c>
      <c r="G337" s="68" t="s">
        <v>170</v>
      </c>
      <c r="H337" s="94">
        <v>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0">
        <v>979836.12</v>
      </c>
      <c r="O337" s="45">
        <f t="shared" si="44"/>
        <v>979836.12</v>
      </c>
      <c r="P337" s="57"/>
      <c r="Q337" s="69"/>
    </row>
    <row r="338" spans="1:17" s="66" customFormat="1" x14ac:dyDescent="0.25">
      <c r="A338" s="67"/>
      <c r="B338" s="67"/>
      <c r="C338" s="61"/>
      <c r="D338" s="61"/>
      <c r="E338" s="63" t="s">
        <v>341</v>
      </c>
      <c r="G338" s="68" t="s">
        <v>170</v>
      </c>
      <c r="H338" s="94">
        <v>0</v>
      </c>
      <c r="I338" s="94">
        <v>0</v>
      </c>
      <c r="J338" s="94">
        <v>0</v>
      </c>
      <c r="K338" s="94">
        <v>0</v>
      </c>
      <c r="L338" s="94">
        <v>0</v>
      </c>
      <c r="M338" s="94">
        <v>0</v>
      </c>
      <c r="N338" s="90">
        <v>173774.77</v>
      </c>
      <c r="O338" s="45">
        <f t="shared" si="44"/>
        <v>173774.77</v>
      </c>
      <c r="P338" s="57"/>
      <c r="Q338" s="69"/>
    </row>
    <row r="339" spans="1:17" s="66" customFormat="1" x14ac:dyDescent="0.25">
      <c r="A339" s="67"/>
      <c r="B339" s="67"/>
      <c r="C339" s="61"/>
      <c r="D339" s="61"/>
      <c r="E339" s="63" t="s">
        <v>342</v>
      </c>
      <c r="G339" s="68" t="s">
        <v>183</v>
      </c>
      <c r="H339" s="94">
        <v>0</v>
      </c>
      <c r="I339" s="94">
        <v>0</v>
      </c>
      <c r="J339" s="94">
        <v>0</v>
      </c>
      <c r="K339" s="94">
        <v>0</v>
      </c>
      <c r="L339" s="94">
        <v>0</v>
      </c>
      <c r="M339" s="94">
        <v>0</v>
      </c>
      <c r="N339" s="90">
        <v>1095898.1599999999</v>
      </c>
      <c r="O339" s="45">
        <f t="shared" si="44"/>
        <v>1095898.1599999999</v>
      </c>
      <c r="P339" s="57"/>
      <c r="Q339" s="69"/>
    </row>
    <row r="340" spans="1:17" s="66" customFormat="1" x14ac:dyDescent="0.25">
      <c r="A340" s="67"/>
      <c r="B340" s="67"/>
      <c r="C340" s="61"/>
      <c r="D340" s="61"/>
      <c r="E340" s="63" t="s">
        <v>342</v>
      </c>
      <c r="G340" s="68" t="s">
        <v>183</v>
      </c>
      <c r="H340" s="94">
        <v>0</v>
      </c>
      <c r="I340" s="94">
        <v>0</v>
      </c>
      <c r="J340" s="94">
        <v>0</v>
      </c>
      <c r="K340" s="94">
        <v>0</v>
      </c>
      <c r="L340" s="94">
        <v>0</v>
      </c>
      <c r="M340" s="94">
        <v>0</v>
      </c>
      <c r="N340" s="90">
        <v>2203167.54</v>
      </c>
      <c r="O340" s="45">
        <f t="shared" si="44"/>
        <v>2203167.54</v>
      </c>
      <c r="P340" s="57"/>
      <c r="Q340" s="69"/>
    </row>
    <row r="341" spans="1:17" s="66" customFormat="1" x14ac:dyDescent="0.25">
      <c r="A341" s="67"/>
      <c r="B341" s="67"/>
      <c r="C341" s="61"/>
      <c r="D341" s="61"/>
      <c r="E341" s="63" t="s">
        <v>343</v>
      </c>
      <c r="G341" s="68" t="s">
        <v>148</v>
      </c>
      <c r="H341" s="94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0">
        <v>960598.67</v>
      </c>
      <c r="O341" s="45">
        <f t="shared" si="44"/>
        <v>960598.67</v>
      </c>
      <c r="P341" s="57"/>
      <c r="Q341" s="69"/>
    </row>
    <row r="342" spans="1:17" s="66" customFormat="1" x14ac:dyDescent="0.25">
      <c r="A342" s="67"/>
      <c r="B342" s="67"/>
      <c r="C342" s="61"/>
      <c r="D342" s="61"/>
      <c r="E342" s="63" t="s">
        <v>343</v>
      </c>
      <c r="G342" s="68" t="s">
        <v>148</v>
      </c>
      <c r="H342" s="94">
        <v>0</v>
      </c>
      <c r="I342" s="94">
        <v>0</v>
      </c>
      <c r="J342" s="94">
        <v>0</v>
      </c>
      <c r="K342" s="94">
        <v>0</v>
      </c>
      <c r="L342" s="94">
        <v>0</v>
      </c>
      <c r="M342" s="94">
        <v>0</v>
      </c>
      <c r="N342" s="90">
        <v>140635.79</v>
      </c>
      <c r="O342" s="45">
        <f t="shared" si="44"/>
        <v>140635.79</v>
      </c>
      <c r="P342" s="57"/>
      <c r="Q342" s="69"/>
    </row>
    <row r="343" spans="1:17" s="66" customFormat="1" x14ac:dyDescent="0.25">
      <c r="A343" s="67"/>
      <c r="B343" s="67"/>
      <c r="C343" s="61"/>
      <c r="D343" s="61"/>
      <c r="E343" s="63" t="s">
        <v>344</v>
      </c>
      <c r="G343" s="68" t="s">
        <v>345</v>
      </c>
      <c r="H343" s="94">
        <v>0</v>
      </c>
      <c r="I343" s="94">
        <v>0</v>
      </c>
      <c r="J343" s="94">
        <v>0</v>
      </c>
      <c r="K343" s="94">
        <v>0</v>
      </c>
      <c r="L343" s="94">
        <v>0</v>
      </c>
      <c r="M343" s="94">
        <v>0</v>
      </c>
      <c r="N343" s="90">
        <v>1029924.69</v>
      </c>
      <c r="O343" s="45">
        <f t="shared" si="44"/>
        <v>1029924.69</v>
      </c>
      <c r="P343" s="57"/>
      <c r="Q343" s="69"/>
    </row>
    <row r="344" spans="1:17" s="66" customFormat="1" x14ac:dyDescent="0.25">
      <c r="A344" s="67"/>
      <c r="B344" s="67"/>
      <c r="C344" s="61"/>
      <c r="D344" s="61"/>
      <c r="E344" s="63" t="s">
        <v>346</v>
      </c>
      <c r="G344" s="68" t="s">
        <v>203</v>
      </c>
      <c r="H344" s="94">
        <v>0</v>
      </c>
      <c r="I344" s="94">
        <v>0</v>
      </c>
      <c r="J344" s="94">
        <v>0</v>
      </c>
      <c r="K344" s="94">
        <v>0</v>
      </c>
      <c r="L344" s="94">
        <v>0</v>
      </c>
      <c r="M344" s="94">
        <v>0</v>
      </c>
      <c r="N344" s="90">
        <v>3192042.43</v>
      </c>
      <c r="O344" s="45">
        <f t="shared" si="44"/>
        <v>3192042.43</v>
      </c>
      <c r="P344" s="57"/>
      <c r="Q344" s="69"/>
    </row>
    <row r="345" spans="1:17" s="66" customFormat="1" x14ac:dyDescent="0.25">
      <c r="A345" s="67"/>
      <c r="B345" s="67"/>
      <c r="C345" s="61"/>
      <c r="D345" s="61"/>
      <c r="E345" s="63" t="s">
        <v>346</v>
      </c>
      <c r="G345" s="68" t="s">
        <v>203</v>
      </c>
      <c r="H345" s="94">
        <v>0</v>
      </c>
      <c r="I345" s="94">
        <v>0</v>
      </c>
      <c r="J345" s="94">
        <v>0</v>
      </c>
      <c r="K345" s="94">
        <v>0</v>
      </c>
      <c r="L345" s="94">
        <v>0</v>
      </c>
      <c r="M345" s="94">
        <v>0</v>
      </c>
      <c r="N345" s="90">
        <v>292029.33</v>
      </c>
      <c r="O345" s="45">
        <f t="shared" si="44"/>
        <v>292029.33</v>
      </c>
      <c r="P345" s="57"/>
      <c r="Q345" s="69"/>
    </row>
    <row r="346" spans="1:17" s="66" customFormat="1" x14ac:dyDescent="0.25">
      <c r="A346" s="67"/>
      <c r="B346" s="67"/>
      <c r="C346" s="61"/>
      <c r="D346" s="61"/>
      <c r="E346" s="63" t="s">
        <v>347</v>
      </c>
      <c r="G346" s="68" t="s">
        <v>22</v>
      </c>
      <c r="H346" s="94">
        <v>0</v>
      </c>
      <c r="I346" s="94">
        <v>0</v>
      </c>
      <c r="J346" s="94">
        <v>0</v>
      </c>
      <c r="K346" s="94">
        <v>0</v>
      </c>
      <c r="L346" s="94">
        <v>0</v>
      </c>
      <c r="M346" s="94">
        <v>0</v>
      </c>
      <c r="N346" s="90">
        <v>1066785.45</v>
      </c>
      <c r="O346" s="45">
        <f t="shared" si="44"/>
        <v>1066785.45</v>
      </c>
      <c r="P346" s="57"/>
      <c r="Q346" s="69"/>
    </row>
    <row r="347" spans="1:17" s="66" customFormat="1" x14ac:dyDescent="0.25">
      <c r="A347" s="67"/>
      <c r="B347" s="67"/>
      <c r="C347" s="61"/>
      <c r="D347" s="61"/>
      <c r="E347" s="63" t="s">
        <v>348</v>
      </c>
      <c r="G347" s="68" t="s">
        <v>301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0">
        <v>642799.67000000004</v>
      </c>
      <c r="O347" s="45">
        <f t="shared" si="44"/>
        <v>642799.67000000004</v>
      </c>
      <c r="P347" s="57"/>
      <c r="Q347" s="69"/>
    </row>
    <row r="348" spans="1:17" s="66" customFormat="1" x14ac:dyDescent="0.25">
      <c r="A348" s="67"/>
      <c r="B348" s="67"/>
      <c r="C348" s="61"/>
      <c r="D348" s="61"/>
      <c r="E348" s="63" t="s">
        <v>348</v>
      </c>
      <c r="G348" s="68" t="s">
        <v>301</v>
      </c>
      <c r="H348" s="94">
        <v>0</v>
      </c>
      <c r="I348" s="94">
        <v>0</v>
      </c>
      <c r="J348" s="94">
        <v>0</v>
      </c>
      <c r="K348" s="94">
        <v>0</v>
      </c>
      <c r="L348" s="94">
        <v>0</v>
      </c>
      <c r="M348" s="94">
        <v>0</v>
      </c>
      <c r="N348" s="90">
        <v>221692.86</v>
      </c>
      <c r="O348" s="45">
        <f t="shared" si="44"/>
        <v>221692.86</v>
      </c>
      <c r="P348" s="57"/>
      <c r="Q348" s="69"/>
    </row>
    <row r="349" spans="1:17" s="66" customFormat="1" x14ac:dyDescent="0.25">
      <c r="A349" s="67"/>
      <c r="B349" s="67"/>
      <c r="C349" s="61"/>
      <c r="D349" s="61"/>
      <c r="E349" s="63" t="s">
        <v>349</v>
      </c>
      <c r="G349" s="68" t="s">
        <v>284</v>
      </c>
      <c r="H349" s="94">
        <v>0</v>
      </c>
      <c r="I349" s="94">
        <v>0</v>
      </c>
      <c r="J349" s="94">
        <v>0</v>
      </c>
      <c r="K349" s="94">
        <v>0</v>
      </c>
      <c r="L349" s="94">
        <v>0</v>
      </c>
      <c r="M349" s="94">
        <v>0</v>
      </c>
      <c r="N349" s="90">
        <v>945241.7</v>
      </c>
      <c r="O349" s="45">
        <f t="shared" si="44"/>
        <v>945241.7</v>
      </c>
      <c r="P349" s="57"/>
      <c r="Q349" s="69"/>
    </row>
    <row r="350" spans="1:17" s="66" customFormat="1" x14ac:dyDescent="0.25">
      <c r="A350" s="67"/>
      <c r="B350" s="67"/>
      <c r="C350" s="61"/>
      <c r="D350" s="61"/>
      <c r="E350" s="63" t="s">
        <v>349</v>
      </c>
      <c r="G350" s="68" t="s">
        <v>284</v>
      </c>
      <c r="H350" s="94">
        <v>0</v>
      </c>
      <c r="I350" s="94">
        <v>0</v>
      </c>
      <c r="J350" s="94">
        <v>0</v>
      </c>
      <c r="K350" s="94">
        <v>0</v>
      </c>
      <c r="L350" s="94">
        <v>0</v>
      </c>
      <c r="M350" s="94">
        <v>0</v>
      </c>
      <c r="N350" s="90">
        <v>100122.92</v>
      </c>
      <c r="O350" s="45">
        <f t="shared" si="44"/>
        <v>100122.92</v>
      </c>
      <c r="P350" s="57"/>
      <c r="Q350" s="69"/>
    </row>
    <row r="351" spans="1:17" s="66" customFormat="1" x14ac:dyDescent="0.25">
      <c r="A351" s="67"/>
      <c r="B351" s="67"/>
      <c r="C351" s="61"/>
      <c r="D351" s="61"/>
      <c r="E351" s="63" t="s">
        <v>350</v>
      </c>
      <c r="G351" s="68" t="s">
        <v>154</v>
      </c>
      <c r="H351" s="94">
        <v>0</v>
      </c>
      <c r="I351" s="94">
        <v>0</v>
      </c>
      <c r="J351" s="94">
        <v>0</v>
      </c>
      <c r="K351" s="94">
        <v>0</v>
      </c>
      <c r="L351" s="94">
        <v>0</v>
      </c>
      <c r="M351" s="94">
        <v>0</v>
      </c>
      <c r="N351" s="90">
        <v>965284.63</v>
      </c>
      <c r="O351" s="45">
        <f t="shared" si="44"/>
        <v>965284.63</v>
      </c>
      <c r="P351" s="57"/>
      <c r="Q351" s="69"/>
    </row>
    <row r="352" spans="1:17" s="66" customFormat="1" x14ac:dyDescent="0.25">
      <c r="A352" s="67"/>
      <c r="B352" s="67"/>
      <c r="C352" s="61"/>
      <c r="D352" s="61"/>
      <c r="E352" s="63" t="s">
        <v>351</v>
      </c>
      <c r="G352" s="68" t="s">
        <v>224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0">
        <v>454976.6</v>
      </c>
      <c r="O352" s="45">
        <f t="shared" si="44"/>
        <v>454976.6</v>
      </c>
      <c r="P352" s="57"/>
      <c r="Q352" s="69"/>
    </row>
    <row r="353" spans="1:17" s="66" customFormat="1" x14ac:dyDescent="0.25">
      <c r="A353" s="67"/>
      <c r="B353" s="67"/>
      <c r="C353" s="61"/>
      <c r="D353" s="61"/>
      <c r="E353" s="63" t="s">
        <v>352</v>
      </c>
      <c r="G353" s="68" t="s">
        <v>284</v>
      </c>
      <c r="H353" s="94">
        <v>0</v>
      </c>
      <c r="I353" s="94">
        <v>0</v>
      </c>
      <c r="J353" s="94">
        <v>0</v>
      </c>
      <c r="K353" s="94">
        <v>0</v>
      </c>
      <c r="L353" s="94">
        <v>0</v>
      </c>
      <c r="M353" s="94">
        <v>0</v>
      </c>
      <c r="N353" s="90">
        <v>648797.54</v>
      </c>
      <c r="O353" s="45">
        <f t="shared" si="44"/>
        <v>648797.54</v>
      </c>
      <c r="P353" s="57"/>
      <c r="Q353" s="69"/>
    </row>
    <row r="354" spans="1:17" s="66" customFormat="1" x14ac:dyDescent="0.25">
      <c r="A354" s="67"/>
      <c r="B354" s="67"/>
      <c r="C354" s="61"/>
      <c r="D354" s="61"/>
      <c r="E354" s="63" t="s">
        <v>352</v>
      </c>
      <c r="G354" s="68" t="s">
        <v>284</v>
      </c>
      <c r="H354" s="94">
        <v>0</v>
      </c>
      <c r="I354" s="94">
        <v>0</v>
      </c>
      <c r="J354" s="94">
        <v>0</v>
      </c>
      <c r="K354" s="94">
        <v>0</v>
      </c>
      <c r="L354" s="94">
        <v>0</v>
      </c>
      <c r="M354" s="94">
        <v>0</v>
      </c>
      <c r="N354" s="90">
        <v>107836.6</v>
      </c>
      <c r="O354" s="45">
        <f t="shared" si="44"/>
        <v>107836.6</v>
      </c>
      <c r="P354" s="57"/>
      <c r="Q354" s="69"/>
    </row>
    <row r="355" spans="1:17" s="66" customFormat="1" x14ac:dyDescent="0.25">
      <c r="A355" s="67"/>
      <c r="B355" s="67"/>
      <c r="C355" s="61"/>
      <c r="D355" s="61"/>
      <c r="E355" s="63" t="s">
        <v>353</v>
      </c>
      <c r="G355" s="68" t="s">
        <v>183</v>
      </c>
      <c r="H355" s="94">
        <v>0</v>
      </c>
      <c r="I355" s="94">
        <v>0</v>
      </c>
      <c r="J355" s="94">
        <v>0</v>
      </c>
      <c r="K355" s="94">
        <v>0</v>
      </c>
      <c r="L355" s="94">
        <v>0</v>
      </c>
      <c r="M355" s="94">
        <v>0</v>
      </c>
      <c r="N355" s="90">
        <v>460926.5</v>
      </c>
      <c r="O355" s="45">
        <f t="shared" si="44"/>
        <v>460926.5</v>
      </c>
      <c r="P355" s="57"/>
      <c r="Q355" s="69"/>
    </row>
    <row r="356" spans="1:17" s="66" customFormat="1" x14ac:dyDescent="0.25">
      <c r="A356" s="67"/>
      <c r="B356" s="67"/>
      <c r="C356" s="61"/>
      <c r="D356" s="61"/>
      <c r="E356" s="63" t="s">
        <v>354</v>
      </c>
      <c r="G356" s="68" t="s">
        <v>34</v>
      </c>
      <c r="H356" s="94">
        <v>0</v>
      </c>
      <c r="I356" s="94">
        <v>0</v>
      </c>
      <c r="J356" s="94">
        <v>0</v>
      </c>
      <c r="K356" s="94">
        <v>0</v>
      </c>
      <c r="L356" s="94">
        <v>0</v>
      </c>
      <c r="M356" s="94">
        <v>0</v>
      </c>
      <c r="N356" s="90">
        <v>238200.43</v>
      </c>
      <c r="O356" s="45">
        <f t="shared" si="44"/>
        <v>238200.43</v>
      </c>
      <c r="P356" s="57"/>
      <c r="Q356" s="69"/>
    </row>
    <row r="357" spans="1:17" s="66" customFormat="1" x14ac:dyDescent="0.25">
      <c r="A357" s="67"/>
      <c r="B357" s="67"/>
      <c r="C357" s="61"/>
      <c r="D357" s="61"/>
      <c r="E357" s="63" t="s">
        <v>354</v>
      </c>
      <c r="G357" s="68" t="s">
        <v>34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0">
        <v>1326953.2</v>
      </c>
      <c r="O357" s="45">
        <f t="shared" si="44"/>
        <v>1326953.2</v>
      </c>
      <c r="P357" s="57"/>
      <c r="Q357" s="69"/>
    </row>
    <row r="358" spans="1:17" s="66" customFormat="1" x14ac:dyDescent="0.25">
      <c r="A358" s="67"/>
      <c r="B358" s="67"/>
      <c r="C358" s="61"/>
      <c r="D358" s="61"/>
      <c r="E358" s="63" t="s">
        <v>355</v>
      </c>
      <c r="G358" s="68" t="s">
        <v>28</v>
      </c>
      <c r="H358" s="94">
        <v>0</v>
      </c>
      <c r="I358" s="94">
        <v>0</v>
      </c>
      <c r="J358" s="94">
        <v>0</v>
      </c>
      <c r="K358" s="94">
        <v>0</v>
      </c>
      <c r="L358" s="94">
        <v>0</v>
      </c>
      <c r="M358" s="94">
        <v>0</v>
      </c>
      <c r="N358" s="90">
        <v>895137.83</v>
      </c>
      <c r="O358" s="45">
        <f t="shared" si="44"/>
        <v>895137.83</v>
      </c>
      <c r="P358" s="57"/>
      <c r="Q358" s="69"/>
    </row>
    <row r="359" spans="1:17" s="66" customFormat="1" x14ac:dyDescent="0.25">
      <c r="A359" s="67"/>
      <c r="B359" s="67"/>
      <c r="C359" s="61"/>
      <c r="D359" s="61"/>
      <c r="E359" s="63" t="s">
        <v>356</v>
      </c>
      <c r="G359" s="68" t="s">
        <v>226</v>
      </c>
      <c r="H359" s="94">
        <v>0</v>
      </c>
      <c r="I359" s="94">
        <v>0</v>
      </c>
      <c r="J359" s="94">
        <v>0</v>
      </c>
      <c r="K359" s="94">
        <v>0</v>
      </c>
      <c r="L359" s="94">
        <v>0</v>
      </c>
      <c r="M359" s="94">
        <v>0</v>
      </c>
      <c r="N359" s="90">
        <v>806685.87</v>
      </c>
      <c r="O359" s="45">
        <f t="shared" si="44"/>
        <v>806685.87</v>
      </c>
      <c r="P359" s="57"/>
      <c r="Q359" s="69"/>
    </row>
    <row r="360" spans="1:17" s="66" customFormat="1" x14ac:dyDescent="0.25">
      <c r="A360" s="67"/>
      <c r="B360" s="67"/>
      <c r="C360" s="61"/>
      <c r="D360" s="61"/>
      <c r="E360" s="63" t="s">
        <v>356</v>
      </c>
      <c r="G360" s="68" t="s">
        <v>226</v>
      </c>
      <c r="H360" s="94">
        <v>0</v>
      </c>
      <c r="I360" s="94">
        <v>0</v>
      </c>
      <c r="J360" s="94">
        <v>0</v>
      </c>
      <c r="K360" s="94">
        <v>0</v>
      </c>
      <c r="L360" s="94">
        <v>0</v>
      </c>
      <c r="M360" s="94">
        <v>0</v>
      </c>
      <c r="N360" s="90">
        <v>220470.45</v>
      </c>
      <c r="O360" s="45">
        <f t="shared" si="44"/>
        <v>220470.45</v>
      </c>
      <c r="P360" s="57"/>
      <c r="Q360" s="69"/>
    </row>
    <row r="361" spans="1:17" s="66" customFormat="1" x14ac:dyDescent="0.25">
      <c r="A361" s="67"/>
      <c r="B361" s="67"/>
      <c r="C361" s="61"/>
      <c r="D361" s="61"/>
      <c r="E361" s="63" t="s">
        <v>357</v>
      </c>
      <c r="G361" s="68" t="s">
        <v>34</v>
      </c>
      <c r="H361" s="94">
        <v>0</v>
      </c>
      <c r="I361" s="94">
        <v>0</v>
      </c>
      <c r="J361" s="94">
        <v>0</v>
      </c>
      <c r="K361" s="94">
        <v>0</v>
      </c>
      <c r="L361" s="94">
        <v>0</v>
      </c>
      <c r="M361" s="94">
        <v>0</v>
      </c>
      <c r="N361" s="90">
        <v>692374.92</v>
      </c>
      <c r="O361" s="45">
        <f t="shared" si="44"/>
        <v>692374.92</v>
      </c>
      <c r="P361" s="57"/>
      <c r="Q361" s="69"/>
    </row>
    <row r="362" spans="1:17" s="66" customFormat="1" x14ac:dyDescent="0.25">
      <c r="A362" s="67"/>
      <c r="B362" s="67"/>
      <c r="C362" s="61"/>
      <c r="D362" s="61"/>
      <c r="E362" s="63" t="s">
        <v>357</v>
      </c>
      <c r="G362" s="68" t="s">
        <v>34</v>
      </c>
      <c r="H362" s="94">
        <v>0</v>
      </c>
      <c r="I362" s="94">
        <v>0</v>
      </c>
      <c r="J362" s="94">
        <v>0</v>
      </c>
      <c r="K362" s="94">
        <v>0</v>
      </c>
      <c r="L362" s="94">
        <v>0</v>
      </c>
      <c r="M362" s="94">
        <v>0</v>
      </c>
      <c r="N362" s="90">
        <v>976090.24</v>
      </c>
      <c r="O362" s="45">
        <f t="shared" si="44"/>
        <v>976090.24</v>
      </c>
      <c r="P362" s="57"/>
      <c r="Q362" s="69"/>
    </row>
    <row r="363" spans="1:17" s="66" customFormat="1" x14ac:dyDescent="0.25">
      <c r="A363" s="67"/>
      <c r="B363" s="67"/>
      <c r="C363" s="61"/>
      <c r="D363" s="61"/>
      <c r="E363" s="63" t="s">
        <v>358</v>
      </c>
      <c r="G363" s="68" t="s">
        <v>234</v>
      </c>
      <c r="H363" s="94">
        <v>0</v>
      </c>
      <c r="I363" s="94">
        <v>0</v>
      </c>
      <c r="J363" s="94">
        <v>0</v>
      </c>
      <c r="K363" s="94">
        <v>0</v>
      </c>
      <c r="L363" s="94">
        <v>0</v>
      </c>
      <c r="M363" s="94">
        <v>0</v>
      </c>
      <c r="N363" s="90">
        <v>1357876.73</v>
      </c>
      <c r="O363" s="45">
        <f t="shared" si="44"/>
        <v>1357876.73</v>
      </c>
      <c r="P363" s="57"/>
      <c r="Q363" s="69"/>
    </row>
    <row r="364" spans="1:17" s="66" customFormat="1" x14ac:dyDescent="0.25">
      <c r="A364" s="67"/>
      <c r="B364" s="67"/>
      <c r="C364" s="61"/>
      <c r="D364" s="61"/>
      <c r="E364" s="63" t="s">
        <v>358</v>
      </c>
      <c r="G364" s="68" t="s">
        <v>234</v>
      </c>
      <c r="H364" s="94">
        <v>0</v>
      </c>
      <c r="I364" s="94">
        <v>0</v>
      </c>
      <c r="J364" s="94">
        <v>0</v>
      </c>
      <c r="K364" s="94">
        <v>0</v>
      </c>
      <c r="L364" s="94">
        <v>0</v>
      </c>
      <c r="M364" s="94">
        <v>0</v>
      </c>
      <c r="N364" s="90">
        <v>90160.98</v>
      </c>
      <c r="O364" s="45">
        <f t="shared" si="44"/>
        <v>90160.98</v>
      </c>
      <c r="P364" s="57"/>
      <c r="Q364" s="69"/>
    </row>
    <row r="365" spans="1:17" s="66" customFormat="1" x14ac:dyDescent="0.25">
      <c r="A365" s="67"/>
      <c r="B365" s="67"/>
      <c r="C365" s="61"/>
      <c r="D365" s="61"/>
      <c r="E365" s="63" t="s">
        <v>359</v>
      </c>
      <c r="G365" s="68" t="s">
        <v>360</v>
      </c>
      <c r="H365" s="94">
        <v>0</v>
      </c>
      <c r="I365" s="94">
        <v>0</v>
      </c>
      <c r="J365" s="94">
        <v>0</v>
      </c>
      <c r="K365" s="94">
        <v>0</v>
      </c>
      <c r="L365" s="94">
        <v>0</v>
      </c>
      <c r="M365" s="94">
        <v>0</v>
      </c>
      <c r="N365" s="90">
        <v>193020.58</v>
      </c>
      <c r="O365" s="45">
        <f t="shared" ref="O365:O428" si="45">SUM(H365:N365)</f>
        <v>193020.58</v>
      </c>
      <c r="P365" s="57"/>
      <c r="Q365" s="69"/>
    </row>
    <row r="366" spans="1:17" s="66" customFormat="1" x14ac:dyDescent="0.25">
      <c r="A366" s="67"/>
      <c r="B366" s="67"/>
      <c r="C366" s="61"/>
      <c r="D366" s="61"/>
      <c r="E366" s="63" t="s">
        <v>359</v>
      </c>
      <c r="G366" s="68" t="s">
        <v>360</v>
      </c>
      <c r="H366" s="94">
        <v>0</v>
      </c>
      <c r="I366" s="94">
        <v>0</v>
      </c>
      <c r="J366" s="94">
        <v>0</v>
      </c>
      <c r="K366" s="94">
        <v>0</v>
      </c>
      <c r="L366" s="94">
        <v>0</v>
      </c>
      <c r="M366" s="94">
        <v>0</v>
      </c>
      <c r="N366" s="90">
        <v>55752.54</v>
      </c>
      <c r="O366" s="45">
        <f t="shared" si="45"/>
        <v>55752.54</v>
      </c>
      <c r="P366" s="57"/>
      <c r="Q366" s="69"/>
    </row>
    <row r="367" spans="1:17" s="66" customFormat="1" x14ac:dyDescent="0.25">
      <c r="A367" s="67"/>
      <c r="B367" s="67"/>
      <c r="C367" s="61"/>
      <c r="D367" s="61"/>
      <c r="E367" s="63" t="s">
        <v>361</v>
      </c>
      <c r="G367" s="68" t="s">
        <v>362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0">
        <v>800206.87</v>
      </c>
      <c r="O367" s="45">
        <f t="shared" si="45"/>
        <v>800206.87</v>
      </c>
      <c r="P367" s="57"/>
      <c r="Q367" s="69"/>
    </row>
    <row r="368" spans="1:17" s="66" customFormat="1" x14ac:dyDescent="0.25">
      <c r="A368" s="67"/>
      <c r="B368" s="67"/>
      <c r="C368" s="61"/>
      <c r="D368" s="61"/>
      <c r="E368" s="63" t="s">
        <v>363</v>
      </c>
      <c r="G368" s="68" t="s">
        <v>364</v>
      </c>
      <c r="H368" s="94">
        <v>0</v>
      </c>
      <c r="I368" s="94">
        <v>0</v>
      </c>
      <c r="J368" s="94">
        <v>0</v>
      </c>
      <c r="K368" s="94">
        <v>0</v>
      </c>
      <c r="L368" s="94">
        <v>0</v>
      </c>
      <c r="M368" s="94">
        <v>0</v>
      </c>
      <c r="N368" s="90">
        <v>750831.74</v>
      </c>
      <c r="O368" s="45">
        <f t="shared" si="45"/>
        <v>750831.74</v>
      </c>
      <c r="P368" s="57"/>
      <c r="Q368" s="69"/>
    </row>
    <row r="369" spans="1:17" s="66" customFormat="1" x14ac:dyDescent="0.25">
      <c r="A369" s="67"/>
      <c r="B369" s="67"/>
      <c r="C369" s="61"/>
      <c r="D369" s="61"/>
      <c r="E369" s="63" t="s">
        <v>365</v>
      </c>
      <c r="G369" s="68" t="s">
        <v>301</v>
      </c>
      <c r="H369" s="94">
        <v>0</v>
      </c>
      <c r="I369" s="94">
        <v>0</v>
      </c>
      <c r="J369" s="94">
        <v>0</v>
      </c>
      <c r="K369" s="94">
        <v>0</v>
      </c>
      <c r="L369" s="94">
        <v>0</v>
      </c>
      <c r="M369" s="94">
        <v>0</v>
      </c>
      <c r="N369" s="90">
        <v>302757.78000000003</v>
      </c>
      <c r="O369" s="45">
        <f t="shared" si="45"/>
        <v>302757.78000000003</v>
      </c>
      <c r="P369" s="57"/>
      <c r="Q369" s="69"/>
    </row>
    <row r="370" spans="1:17" s="66" customFormat="1" x14ac:dyDescent="0.25">
      <c r="A370" s="67"/>
      <c r="B370" s="67"/>
      <c r="C370" s="61"/>
      <c r="D370" s="61"/>
      <c r="E370" s="63" t="s">
        <v>365</v>
      </c>
      <c r="G370" s="68" t="s">
        <v>301</v>
      </c>
      <c r="H370" s="94">
        <v>0</v>
      </c>
      <c r="I370" s="94">
        <v>0</v>
      </c>
      <c r="J370" s="94">
        <v>0</v>
      </c>
      <c r="K370" s="94">
        <v>0</v>
      </c>
      <c r="L370" s="94">
        <v>0</v>
      </c>
      <c r="M370" s="94">
        <v>0</v>
      </c>
      <c r="N370" s="90">
        <v>913674.38</v>
      </c>
      <c r="O370" s="45">
        <f t="shared" si="45"/>
        <v>913674.38</v>
      </c>
      <c r="P370" s="57"/>
      <c r="Q370" s="69"/>
    </row>
    <row r="371" spans="1:17" s="66" customFormat="1" x14ac:dyDescent="0.25">
      <c r="A371" s="67"/>
      <c r="B371" s="67"/>
      <c r="C371" s="61"/>
      <c r="D371" s="61"/>
      <c r="E371" s="63" t="s">
        <v>366</v>
      </c>
      <c r="G371" s="68" t="s">
        <v>154</v>
      </c>
      <c r="H371" s="94">
        <v>0</v>
      </c>
      <c r="I371" s="94">
        <v>0</v>
      </c>
      <c r="J371" s="94">
        <v>0</v>
      </c>
      <c r="K371" s="94">
        <v>0</v>
      </c>
      <c r="L371" s="94">
        <v>0</v>
      </c>
      <c r="M371" s="94">
        <v>0</v>
      </c>
      <c r="N371" s="90">
        <v>1161894.56</v>
      </c>
      <c r="O371" s="45">
        <f t="shared" si="45"/>
        <v>1161894.56</v>
      </c>
      <c r="P371" s="57"/>
      <c r="Q371" s="69"/>
    </row>
    <row r="372" spans="1:17" s="66" customFormat="1" x14ac:dyDescent="0.25">
      <c r="A372" s="67"/>
      <c r="B372" s="67"/>
      <c r="C372" s="61"/>
      <c r="D372" s="61"/>
      <c r="E372" s="63" t="s">
        <v>367</v>
      </c>
      <c r="G372" s="68" t="s">
        <v>61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0">
        <v>1197627.08</v>
      </c>
      <c r="O372" s="45">
        <f t="shared" si="45"/>
        <v>1197627.08</v>
      </c>
      <c r="P372" s="57"/>
      <c r="Q372" s="69"/>
    </row>
    <row r="373" spans="1:17" s="66" customFormat="1" x14ac:dyDescent="0.25">
      <c r="A373" s="67"/>
      <c r="B373" s="67"/>
      <c r="C373" s="61"/>
      <c r="D373" s="61"/>
      <c r="E373" s="63" t="s">
        <v>367</v>
      </c>
      <c r="G373" s="68" t="s">
        <v>61</v>
      </c>
      <c r="H373" s="94">
        <v>0</v>
      </c>
      <c r="I373" s="94">
        <v>0</v>
      </c>
      <c r="J373" s="94">
        <v>0</v>
      </c>
      <c r="K373" s="94">
        <v>0</v>
      </c>
      <c r="L373" s="94">
        <v>0</v>
      </c>
      <c r="M373" s="94">
        <v>0</v>
      </c>
      <c r="N373" s="90">
        <v>1401648.26</v>
      </c>
      <c r="O373" s="45">
        <f t="shared" si="45"/>
        <v>1401648.26</v>
      </c>
      <c r="P373" s="57"/>
      <c r="Q373" s="69"/>
    </row>
    <row r="374" spans="1:17" s="66" customFormat="1" x14ac:dyDescent="0.25">
      <c r="A374" s="67"/>
      <c r="B374" s="67"/>
      <c r="C374" s="61"/>
      <c r="D374" s="61"/>
      <c r="E374" s="63" t="s">
        <v>368</v>
      </c>
      <c r="G374" s="68" t="s">
        <v>369</v>
      </c>
      <c r="H374" s="94">
        <v>0</v>
      </c>
      <c r="I374" s="94">
        <v>0</v>
      </c>
      <c r="J374" s="94">
        <v>0</v>
      </c>
      <c r="K374" s="94">
        <v>0</v>
      </c>
      <c r="L374" s="94">
        <v>0</v>
      </c>
      <c r="M374" s="94">
        <v>0</v>
      </c>
      <c r="N374" s="90">
        <v>754099.65</v>
      </c>
      <c r="O374" s="45">
        <f t="shared" si="45"/>
        <v>754099.65</v>
      </c>
      <c r="P374" s="57"/>
      <c r="Q374" s="69"/>
    </row>
    <row r="375" spans="1:17" s="66" customFormat="1" x14ac:dyDescent="0.25">
      <c r="A375" s="67"/>
      <c r="B375" s="67"/>
      <c r="C375" s="61"/>
      <c r="D375" s="61"/>
      <c r="E375" s="63" t="s">
        <v>370</v>
      </c>
      <c r="G375" s="68" t="s">
        <v>93</v>
      </c>
      <c r="H375" s="94">
        <v>0</v>
      </c>
      <c r="I375" s="94">
        <v>0</v>
      </c>
      <c r="J375" s="94">
        <v>0</v>
      </c>
      <c r="K375" s="94">
        <v>0</v>
      </c>
      <c r="L375" s="94">
        <v>0</v>
      </c>
      <c r="M375" s="94">
        <v>0</v>
      </c>
      <c r="N375" s="90">
        <v>1284641.57</v>
      </c>
      <c r="O375" s="45">
        <f t="shared" si="45"/>
        <v>1284641.57</v>
      </c>
      <c r="P375" s="57"/>
      <c r="Q375" s="69"/>
    </row>
    <row r="376" spans="1:17" s="66" customFormat="1" x14ac:dyDescent="0.25">
      <c r="A376" s="67"/>
      <c r="B376" s="67"/>
      <c r="C376" s="61"/>
      <c r="D376" s="61"/>
      <c r="E376" s="63" t="s">
        <v>370</v>
      </c>
      <c r="G376" s="68" t="s">
        <v>93</v>
      </c>
      <c r="H376" s="94">
        <v>0</v>
      </c>
      <c r="I376" s="94">
        <v>0</v>
      </c>
      <c r="J376" s="94">
        <v>0</v>
      </c>
      <c r="K376" s="94">
        <v>0</v>
      </c>
      <c r="L376" s="94">
        <v>0</v>
      </c>
      <c r="M376" s="94">
        <v>0</v>
      </c>
      <c r="N376" s="90">
        <v>982012.93</v>
      </c>
      <c r="O376" s="45">
        <f t="shared" si="45"/>
        <v>982012.93</v>
      </c>
      <c r="P376" s="57"/>
      <c r="Q376" s="69"/>
    </row>
    <row r="377" spans="1:17" s="66" customFormat="1" x14ac:dyDescent="0.25">
      <c r="A377" s="67"/>
      <c r="B377" s="67"/>
      <c r="C377" s="61"/>
      <c r="D377" s="61"/>
      <c r="E377" s="63" t="s">
        <v>371</v>
      </c>
      <c r="G377" s="68" t="s">
        <v>93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0">
        <v>737389.65</v>
      </c>
      <c r="O377" s="45">
        <f t="shared" si="45"/>
        <v>737389.65</v>
      </c>
      <c r="P377" s="57"/>
      <c r="Q377" s="69"/>
    </row>
    <row r="378" spans="1:17" s="66" customFormat="1" x14ac:dyDescent="0.25">
      <c r="A378" s="67"/>
      <c r="B378" s="67"/>
      <c r="C378" s="61"/>
      <c r="D378" s="61"/>
      <c r="E378" s="63" t="s">
        <v>372</v>
      </c>
      <c r="G378" s="68" t="s">
        <v>373</v>
      </c>
      <c r="H378" s="94">
        <v>0</v>
      </c>
      <c r="I378" s="94">
        <v>0</v>
      </c>
      <c r="J378" s="94">
        <v>0</v>
      </c>
      <c r="K378" s="94">
        <v>0</v>
      </c>
      <c r="L378" s="94">
        <v>0</v>
      </c>
      <c r="M378" s="94">
        <v>0</v>
      </c>
      <c r="N378" s="90">
        <v>370078.61</v>
      </c>
      <c r="O378" s="45">
        <f t="shared" si="45"/>
        <v>370078.61</v>
      </c>
      <c r="P378" s="57"/>
      <c r="Q378" s="69"/>
    </row>
    <row r="379" spans="1:17" s="66" customFormat="1" x14ac:dyDescent="0.25">
      <c r="A379" s="67"/>
      <c r="B379" s="67"/>
      <c r="C379" s="61"/>
      <c r="D379" s="61"/>
      <c r="E379" s="63" t="s">
        <v>374</v>
      </c>
      <c r="G379" s="68" t="s">
        <v>375</v>
      </c>
      <c r="H379" s="94">
        <v>0</v>
      </c>
      <c r="I379" s="94">
        <v>0</v>
      </c>
      <c r="J379" s="94">
        <v>0</v>
      </c>
      <c r="K379" s="94">
        <v>0</v>
      </c>
      <c r="L379" s="94">
        <v>0</v>
      </c>
      <c r="M379" s="94">
        <v>0</v>
      </c>
      <c r="N379" s="90">
        <v>3206680.92</v>
      </c>
      <c r="O379" s="45">
        <f t="shared" si="45"/>
        <v>3206680.92</v>
      </c>
      <c r="P379" s="57"/>
      <c r="Q379" s="69"/>
    </row>
    <row r="380" spans="1:17" s="66" customFormat="1" x14ac:dyDescent="0.25">
      <c r="A380" s="67"/>
      <c r="B380" s="67"/>
      <c r="C380" s="61"/>
      <c r="D380" s="61"/>
      <c r="E380" s="63" t="s">
        <v>374</v>
      </c>
      <c r="G380" s="68" t="s">
        <v>375</v>
      </c>
      <c r="H380" s="94">
        <v>0</v>
      </c>
      <c r="I380" s="94">
        <v>0</v>
      </c>
      <c r="J380" s="94">
        <v>0</v>
      </c>
      <c r="K380" s="94">
        <v>0</v>
      </c>
      <c r="L380" s="94">
        <v>0</v>
      </c>
      <c r="M380" s="94">
        <v>0</v>
      </c>
      <c r="N380" s="90">
        <v>1034684.94</v>
      </c>
      <c r="O380" s="45">
        <f t="shared" si="45"/>
        <v>1034684.94</v>
      </c>
      <c r="P380" s="57"/>
      <c r="Q380" s="69"/>
    </row>
    <row r="381" spans="1:17" s="66" customFormat="1" x14ac:dyDescent="0.25">
      <c r="A381" s="67"/>
      <c r="B381" s="67"/>
      <c r="C381" s="61"/>
      <c r="D381" s="61"/>
      <c r="E381" s="63" t="s">
        <v>376</v>
      </c>
      <c r="G381" s="68" t="s">
        <v>377</v>
      </c>
      <c r="H381" s="94">
        <v>0</v>
      </c>
      <c r="I381" s="94">
        <v>0</v>
      </c>
      <c r="J381" s="94">
        <v>0</v>
      </c>
      <c r="K381" s="94">
        <v>0</v>
      </c>
      <c r="L381" s="94">
        <v>0</v>
      </c>
      <c r="M381" s="94">
        <v>0</v>
      </c>
      <c r="N381" s="90">
        <v>309808.18</v>
      </c>
      <c r="O381" s="45">
        <f t="shared" si="45"/>
        <v>309808.18</v>
      </c>
      <c r="P381" s="57"/>
      <c r="Q381" s="69"/>
    </row>
    <row r="382" spans="1:17" s="66" customFormat="1" x14ac:dyDescent="0.25">
      <c r="A382" s="67"/>
      <c r="B382" s="67"/>
      <c r="C382" s="61"/>
      <c r="D382" s="61"/>
      <c r="E382" s="63" t="s">
        <v>378</v>
      </c>
      <c r="G382" s="68" t="s">
        <v>337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0">
        <v>797604.47</v>
      </c>
      <c r="O382" s="45">
        <f t="shared" si="45"/>
        <v>797604.47</v>
      </c>
      <c r="P382" s="57"/>
      <c r="Q382" s="69"/>
    </row>
    <row r="383" spans="1:17" s="66" customFormat="1" x14ac:dyDescent="0.25">
      <c r="A383" s="67"/>
      <c r="B383" s="67"/>
      <c r="C383" s="61"/>
      <c r="D383" s="61"/>
      <c r="E383" s="63" t="s">
        <v>378</v>
      </c>
      <c r="G383" s="68" t="s">
        <v>337</v>
      </c>
      <c r="H383" s="94">
        <v>0</v>
      </c>
      <c r="I383" s="94">
        <v>0</v>
      </c>
      <c r="J383" s="94">
        <v>0</v>
      </c>
      <c r="K383" s="94">
        <v>0</v>
      </c>
      <c r="L383" s="94">
        <v>0</v>
      </c>
      <c r="M383" s="94">
        <v>0</v>
      </c>
      <c r="N383" s="90">
        <v>730966.76</v>
      </c>
      <c r="O383" s="45">
        <f t="shared" si="45"/>
        <v>730966.76</v>
      </c>
      <c r="P383" s="57"/>
      <c r="Q383" s="69"/>
    </row>
    <row r="384" spans="1:17" s="66" customFormat="1" x14ac:dyDescent="0.25">
      <c r="A384" s="67"/>
      <c r="B384" s="67"/>
      <c r="C384" s="61"/>
      <c r="D384" s="61"/>
      <c r="E384" s="63" t="s">
        <v>379</v>
      </c>
      <c r="G384" s="68" t="s">
        <v>339</v>
      </c>
      <c r="H384" s="94">
        <v>0</v>
      </c>
      <c r="I384" s="94">
        <v>0</v>
      </c>
      <c r="J384" s="94">
        <v>0</v>
      </c>
      <c r="K384" s="94">
        <v>0</v>
      </c>
      <c r="L384" s="94">
        <v>0</v>
      </c>
      <c r="M384" s="94">
        <v>0</v>
      </c>
      <c r="N384" s="90">
        <v>526512.64000000001</v>
      </c>
      <c r="O384" s="45">
        <f t="shared" si="45"/>
        <v>526512.64000000001</v>
      </c>
      <c r="P384" s="57"/>
      <c r="Q384" s="69"/>
    </row>
    <row r="385" spans="1:17" s="66" customFormat="1" x14ac:dyDescent="0.25">
      <c r="A385" s="67"/>
      <c r="B385" s="67"/>
      <c r="C385" s="61"/>
      <c r="D385" s="61"/>
      <c r="E385" s="63" t="s">
        <v>380</v>
      </c>
      <c r="G385" s="68" t="s">
        <v>262</v>
      </c>
      <c r="H385" s="94">
        <v>0</v>
      </c>
      <c r="I385" s="94">
        <v>0</v>
      </c>
      <c r="J385" s="94">
        <v>0</v>
      </c>
      <c r="K385" s="94">
        <v>0</v>
      </c>
      <c r="L385" s="94">
        <v>0</v>
      </c>
      <c r="M385" s="94">
        <v>0</v>
      </c>
      <c r="N385" s="90">
        <v>810977.62</v>
      </c>
      <c r="O385" s="45">
        <f t="shared" si="45"/>
        <v>810977.62</v>
      </c>
      <c r="P385" s="57"/>
      <c r="Q385" s="69"/>
    </row>
    <row r="386" spans="1:17" s="66" customFormat="1" x14ac:dyDescent="0.25">
      <c r="A386" s="67"/>
      <c r="B386" s="67"/>
      <c r="C386" s="61"/>
      <c r="D386" s="61"/>
      <c r="E386" s="63" t="s">
        <v>381</v>
      </c>
      <c r="G386" s="68" t="s">
        <v>61</v>
      </c>
      <c r="H386" s="94">
        <v>0</v>
      </c>
      <c r="I386" s="94">
        <v>0</v>
      </c>
      <c r="J386" s="94">
        <v>0</v>
      </c>
      <c r="K386" s="94">
        <v>0</v>
      </c>
      <c r="L386" s="94">
        <v>0</v>
      </c>
      <c r="M386" s="94">
        <v>0</v>
      </c>
      <c r="N386" s="90">
        <v>153856.6</v>
      </c>
      <c r="O386" s="45">
        <f t="shared" si="45"/>
        <v>153856.6</v>
      </c>
      <c r="P386" s="57"/>
      <c r="Q386" s="69"/>
    </row>
    <row r="387" spans="1:17" s="66" customFormat="1" x14ac:dyDescent="0.25">
      <c r="A387" s="67"/>
      <c r="B387" s="67"/>
      <c r="C387" s="61"/>
      <c r="D387" s="61"/>
      <c r="E387" s="63" t="s">
        <v>381</v>
      </c>
      <c r="G387" s="68" t="s">
        <v>61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0">
        <v>135551.63</v>
      </c>
      <c r="O387" s="45">
        <f t="shared" si="45"/>
        <v>135551.63</v>
      </c>
      <c r="P387" s="57"/>
      <c r="Q387" s="69"/>
    </row>
    <row r="388" spans="1:17" s="66" customFormat="1" x14ac:dyDescent="0.25">
      <c r="A388" s="67"/>
      <c r="B388" s="67"/>
      <c r="C388" s="61"/>
      <c r="D388" s="61"/>
      <c r="E388" s="63" t="s">
        <v>382</v>
      </c>
      <c r="G388" s="68" t="s">
        <v>337</v>
      </c>
      <c r="H388" s="94">
        <v>0</v>
      </c>
      <c r="I388" s="94">
        <v>0</v>
      </c>
      <c r="J388" s="94">
        <v>0</v>
      </c>
      <c r="K388" s="94">
        <v>0</v>
      </c>
      <c r="L388" s="94">
        <v>0</v>
      </c>
      <c r="M388" s="94">
        <v>0</v>
      </c>
      <c r="N388" s="90">
        <v>622205.18000000005</v>
      </c>
      <c r="O388" s="45">
        <f t="shared" si="45"/>
        <v>622205.18000000005</v>
      </c>
      <c r="P388" s="57"/>
      <c r="Q388" s="69"/>
    </row>
    <row r="389" spans="1:17" s="66" customFormat="1" x14ac:dyDescent="0.25">
      <c r="A389" s="67"/>
      <c r="B389" s="67"/>
      <c r="C389" s="61"/>
      <c r="D389" s="61"/>
      <c r="E389" s="63" t="s">
        <v>383</v>
      </c>
      <c r="G389" s="68" t="s">
        <v>93</v>
      </c>
      <c r="H389" s="94">
        <v>0</v>
      </c>
      <c r="I389" s="94">
        <v>0</v>
      </c>
      <c r="J389" s="94">
        <v>0</v>
      </c>
      <c r="K389" s="94">
        <v>0</v>
      </c>
      <c r="L389" s="94">
        <v>0</v>
      </c>
      <c r="M389" s="94">
        <v>0</v>
      </c>
      <c r="N389" s="90">
        <v>291601.62</v>
      </c>
      <c r="O389" s="45">
        <f t="shared" si="45"/>
        <v>291601.62</v>
      </c>
      <c r="P389" s="57"/>
      <c r="Q389" s="69"/>
    </row>
    <row r="390" spans="1:17" s="66" customFormat="1" x14ac:dyDescent="0.25">
      <c r="A390" s="67"/>
      <c r="B390" s="67"/>
      <c r="C390" s="61"/>
      <c r="D390" s="61"/>
      <c r="E390" s="63" t="s">
        <v>383</v>
      </c>
      <c r="G390" s="68" t="s">
        <v>93</v>
      </c>
      <c r="H390" s="94">
        <v>0</v>
      </c>
      <c r="I390" s="94">
        <v>0</v>
      </c>
      <c r="J390" s="94">
        <v>0</v>
      </c>
      <c r="K390" s="94">
        <v>0</v>
      </c>
      <c r="L390" s="94">
        <v>0</v>
      </c>
      <c r="M390" s="94">
        <v>0</v>
      </c>
      <c r="N390" s="90">
        <v>1544443.31</v>
      </c>
      <c r="O390" s="45">
        <f t="shared" si="45"/>
        <v>1544443.31</v>
      </c>
      <c r="P390" s="57"/>
      <c r="Q390" s="69"/>
    </row>
    <row r="391" spans="1:17" s="66" customFormat="1" x14ac:dyDescent="0.25">
      <c r="A391" s="67"/>
      <c r="B391" s="67"/>
      <c r="C391" s="61"/>
      <c r="D391" s="61"/>
      <c r="E391" s="63" t="s">
        <v>384</v>
      </c>
      <c r="G391" s="68" t="s">
        <v>385</v>
      </c>
      <c r="H391" s="94">
        <v>0</v>
      </c>
      <c r="I391" s="94">
        <v>0</v>
      </c>
      <c r="J391" s="94">
        <v>0</v>
      </c>
      <c r="K391" s="94">
        <v>0</v>
      </c>
      <c r="L391" s="94">
        <v>0</v>
      </c>
      <c r="M391" s="94">
        <v>0</v>
      </c>
      <c r="N391" s="90">
        <v>1325672.2</v>
      </c>
      <c r="O391" s="45">
        <f t="shared" si="45"/>
        <v>1325672.2</v>
      </c>
      <c r="P391" s="57"/>
      <c r="Q391" s="69"/>
    </row>
    <row r="392" spans="1:17" s="66" customFormat="1" x14ac:dyDescent="0.25">
      <c r="A392" s="67"/>
      <c r="B392" s="67"/>
      <c r="C392" s="61"/>
      <c r="D392" s="61"/>
      <c r="E392" s="63" t="s">
        <v>384</v>
      </c>
      <c r="G392" s="68" t="s">
        <v>385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0">
        <v>198064.36</v>
      </c>
      <c r="O392" s="45">
        <f t="shared" si="45"/>
        <v>198064.36</v>
      </c>
      <c r="P392" s="57"/>
      <c r="Q392" s="69"/>
    </row>
    <row r="393" spans="1:17" s="66" customFormat="1" x14ac:dyDescent="0.25">
      <c r="A393" s="67"/>
      <c r="B393" s="67"/>
      <c r="C393" s="61"/>
      <c r="D393" s="61"/>
      <c r="E393" s="63" t="s">
        <v>386</v>
      </c>
      <c r="G393" s="68" t="s">
        <v>360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0">
        <v>754084.65</v>
      </c>
      <c r="O393" s="45">
        <f t="shared" si="45"/>
        <v>754084.65</v>
      </c>
      <c r="P393" s="57"/>
      <c r="Q393" s="69"/>
    </row>
    <row r="394" spans="1:17" s="66" customFormat="1" x14ac:dyDescent="0.25">
      <c r="A394" s="67"/>
      <c r="B394" s="67"/>
      <c r="C394" s="61"/>
      <c r="D394" s="61"/>
      <c r="E394" s="63" t="s">
        <v>386</v>
      </c>
      <c r="G394" s="68" t="s">
        <v>360</v>
      </c>
      <c r="H394" s="94">
        <v>0</v>
      </c>
      <c r="I394" s="94">
        <v>0</v>
      </c>
      <c r="J394" s="94">
        <v>0</v>
      </c>
      <c r="K394" s="94">
        <v>0</v>
      </c>
      <c r="L394" s="94">
        <v>0</v>
      </c>
      <c r="M394" s="94">
        <v>0</v>
      </c>
      <c r="N394" s="90">
        <v>719065.86</v>
      </c>
      <c r="O394" s="45">
        <f t="shared" si="45"/>
        <v>719065.86</v>
      </c>
      <c r="P394" s="57"/>
      <c r="Q394" s="69"/>
    </row>
    <row r="395" spans="1:17" s="66" customFormat="1" x14ac:dyDescent="0.25">
      <c r="A395" s="67"/>
      <c r="B395" s="67"/>
      <c r="C395" s="61"/>
      <c r="D395" s="61"/>
      <c r="E395" s="63" t="s">
        <v>387</v>
      </c>
      <c r="G395" s="68" t="s">
        <v>98</v>
      </c>
      <c r="H395" s="94">
        <v>0</v>
      </c>
      <c r="I395" s="94">
        <v>0</v>
      </c>
      <c r="J395" s="94">
        <v>0</v>
      </c>
      <c r="K395" s="94">
        <v>0</v>
      </c>
      <c r="L395" s="94">
        <v>0</v>
      </c>
      <c r="M395" s="94">
        <v>0</v>
      </c>
      <c r="N395" s="90">
        <v>122478.14</v>
      </c>
      <c r="O395" s="45">
        <f t="shared" si="45"/>
        <v>122478.14</v>
      </c>
      <c r="P395" s="57"/>
      <c r="Q395" s="69"/>
    </row>
    <row r="396" spans="1:17" s="66" customFormat="1" x14ac:dyDescent="0.25">
      <c r="A396" s="67"/>
      <c r="B396" s="67"/>
      <c r="C396" s="61"/>
      <c r="D396" s="61"/>
      <c r="E396" s="63" t="s">
        <v>387</v>
      </c>
      <c r="G396" s="68" t="s">
        <v>98</v>
      </c>
      <c r="H396" s="94">
        <v>0</v>
      </c>
      <c r="I396" s="94">
        <v>0</v>
      </c>
      <c r="J396" s="94">
        <v>0</v>
      </c>
      <c r="K396" s="94">
        <v>0</v>
      </c>
      <c r="L396" s="94">
        <v>0</v>
      </c>
      <c r="M396" s="94">
        <v>0</v>
      </c>
      <c r="N396" s="90">
        <v>423555.66</v>
      </c>
      <c r="O396" s="45">
        <f t="shared" si="45"/>
        <v>423555.66</v>
      </c>
      <c r="P396" s="57"/>
      <c r="Q396" s="69"/>
    </row>
    <row r="397" spans="1:17" s="66" customFormat="1" x14ac:dyDescent="0.25">
      <c r="A397" s="67"/>
      <c r="B397" s="67"/>
      <c r="C397" s="61"/>
      <c r="D397" s="61"/>
      <c r="E397" s="63" t="s">
        <v>388</v>
      </c>
      <c r="G397" s="68" t="s">
        <v>154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0">
        <v>909811.25</v>
      </c>
      <c r="O397" s="45">
        <f t="shared" si="45"/>
        <v>909811.25</v>
      </c>
      <c r="P397" s="57"/>
      <c r="Q397" s="69"/>
    </row>
    <row r="398" spans="1:17" s="66" customFormat="1" x14ac:dyDescent="0.25">
      <c r="A398" s="67"/>
      <c r="B398" s="67"/>
      <c r="C398" s="61"/>
      <c r="D398" s="61"/>
      <c r="E398" s="63" t="s">
        <v>389</v>
      </c>
      <c r="G398" s="68" t="s">
        <v>152</v>
      </c>
      <c r="H398" s="94">
        <v>0</v>
      </c>
      <c r="I398" s="94">
        <v>0</v>
      </c>
      <c r="J398" s="94">
        <v>0</v>
      </c>
      <c r="K398" s="94">
        <v>0</v>
      </c>
      <c r="L398" s="94">
        <v>0</v>
      </c>
      <c r="M398" s="94">
        <v>0</v>
      </c>
      <c r="N398" s="90">
        <v>257782.07</v>
      </c>
      <c r="O398" s="45">
        <f t="shared" si="45"/>
        <v>257782.07</v>
      </c>
      <c r="P398" s="57"/>
      <c r="Q398" s="69"/>
    </row>
    <row r="399" spans="1:17" s="66" customFormat="1" x14ac:dyDescent="0.25">
      <c r="A399" s="67"/>
      <c r="B399" s="67"/>
      <c r="C399" s="61"/>
      <c r="D399" s="61"/>
      <c r="E399" s="63" t="s">
        <v>389</v>
      </c>
      <c r="G399" s="68" t="s">
        <v>152</v>
      </c>
      <c r="H399" s="94">
        <v>0</v>
      </c>
      <c r="I399" s="94">
        <v>0</v>
      </c>
      <c r="J399" s="94">
        <v>0</v>
      </c>
      <c r="K399" s="94">
        <v>0</v>
      </c>
      <c r="L399" s="94">
        <v>0</v>
      </c>
      <c r="M399" s="94">
        <v>0</v>
      </c>
      <c r="N399" s="90">
        <v>701908.9</v>
      </c>
      <c r="O399" s="45">
        <f t="shared" si="45"/>
        <v>701908.9</v>
      </c>
      <c r="P399" s="57"/>
      <c r="Q399" s="69"/>
    </row>
    <row r="400" spans="1:17" s="66" customFormat="1" x14ac:dyDescent="0.25">
      <c r="A400" s="67"/>
      <c r="B400" s="67"/>
      <c r="C400" s="61"/>
      <c r="D400" s="61"/>
      <c r="E400" s="63" t="s">
        <v>390</v>
      </c>
      <c r="G400" s="68" t="s">
        <v>337</v>
      </c>
      <c r="H400" s="94">
        <v>0</v>
      </c>
      <c r="I400" s="94">
        <v>0</v>
      </c>
      <c r="J400" s="94">
        <v>0</v>
      </c>
      <c r="K400" s="94">
        <v>0</v>
      </c>
      <c r="L400" s="94">
        <v>0</v>
      </c>
      <c r="M400" s="94">
        <v>0</v>
      </c>
      <c r="N400" s="90">
        <v>385908.41</v>
      </c>
      <c r="O400" s="45">
        <f t="shared" si="45"/>
        <v>385908.41</v>
      </c>
      <c r="P400" s="57"/>
      <c r="Q400" s="69"/>
    </row>
    <row r="401" spans="1:17" s="66" customFormat="1" x14ac:dyDescent="0.25">
      <c r="A401" s="67"/>
      <c r="B401" s="67"/>
      <c r="C401" s="61"/>
      <c r="D401" s="61"/>
      <c r="E401" s="63" t="s">
        <v>391</v>
      </c>
      <c r="G401" s="68" t="s">
        <v>98</v>
      </c>
      <c r="H401" s="94">
        <v>0</v>
      </c>
      <c r="I401" s="94">
        <v>0</v>
      </c>
      <c r="J401" s="94">
        <v>0</v>
      </c>
      <c r="K401" s="94">
        <v>0</v>
      </c>
      <c r="L401" s="94">
        <v>0</v>
      </c>
      <c r="M401" s="94">
        <v>0</v>
      </c>
      <c r="N401" s="90">
        <v>496153.73</v>
      </c>
      <c r="O401" s="45">
        <f t="shared" si="45"/>
        <v>496153.73</v>
      </c>
      <c r="P401" s="57"/>
      <c r="Q401" s="69"/>
    </row>
    <row r="402" spans="1:17" s="66" customFormat="1" x14ac:dyDescent="0.25">
      <c r="A402" s="73"/>
      <c r="B402" s="73"/>
      <c r="C402" s="72"/>
      <c r="D402" s="72"/>
      <c r="E402" s="74" t="s">
        <v>391</v>
      </c>
      <c r="F402" s="75"/>
      <c r="G402" s="76" t="s">
        <v>98</v>
      </c>
      <c r="H402" s="97">
        <v>0</v>
      </c>
      <c r="I402" s="97">
        <v>0</v>
      </c>
      <c r="J402" s="97">
        <v>0</v>
      </c>
      <c r="K402" s="97">
        <v>0</v>
      </c>
      <c r="L402" s="97">
        <v>0</v>
      </c>
      <c r="M402" s="97">
        <v>0</v>
      </c>
      <c r="N402" s="98">
        <v>126544.43</v>
      </c>
      <c r="O402" s="77">
        <f t="shared" si="45"/>
        <v>126544.43</v>
      </c>
      <c r="P402" s="57"/>
      <c r="Q402" s="69"/>
    </row>
    <row r="403" spans="1:17" s="66" customFormat="1" x14ac:dyDescent="0.25">
      <c r="A403" s="67"/>
      <c r="B403" s="67"/>
      <c r="C403" s="61"/>
      <c r="D403" s="61"/>
      <c r="E403" s="63" t="s">
        <v>392</v>
      </c>
      <c r="G403" s="68" t="s">
        <v>154</v>
      </c>
      <c r="H403" s="94">
        <v>0</v>
      </c>
      <c r="I403" s="94">
        <v>0</v>
      </c>
      <c r="J403" s="94">
        <v>0</v>
      </c>
      <c r="K403" s="94">
        <v>0</v>
      </c>
      <c r="L403" s="94">
        <v>0</v>
      </c>
      <c r="M403" s="94">
        <v>0</v>
      </c>
      <c r="N403" s="90">
        <v>39226.69</v>
      </c>
      <c r="O403" s="45">
        <f t="shared" si="45"/>
        <v>39226.69</v>
      </c>
      <c r="P403" s="57"/>
      <c r="Q403" s="69"/>
    </row>
    <row r="404" spans="1:17" s="66" customFormat="1" x14ac:dyDescent="0.25">
      <c r="A404" s="67"/>
      <c r="B404" s="67"/>
      <c r="C404" s="61"/>
      <c r="D404" s="61"/>
      <c r="E404" s="63" t="s">
        <v>392</v>
      </c>
      <c r="G404" s="68" t="s">
        <v>154</v>
      </c>
      <c r="H404" s="94">
        <v>0</v>
      </c>
      <c r="I404" s="94">
        <v>0</v>
      </c>
      <c r="J404" s="94">
        <v>0</v>
      </c>
      <c r="K404" s="94">
        <v>0</v>
      </c>
      <c r="L404" s="94">
        <v>0</v>
      </c>
      <c r="M404" s="94">
        <v>0</v>
      </c>
      <c r="N404" s="90">
        <v>1149009.05</v>
      </c>
      <c r="O404" s="45">
        <f t="shared" si="45"/>
        <v>1149009.05</v>
      </c>
      <c r="P404" s="57"/>
      <c r="Q404" s="69"/>
    </row>
    <row r="405" spans="1:17" s="66" customFormat="1" x14ac:dyDescent="0.25">
      <c r="A405" s="67"/>
      <c r="B405" s="67"/>
      <c r="C405" s="61"/>
      <c r="D405" s="61"/>
      <c r="E405" s="63" t="s">
        <v>393</v>
      </c>
      <c r="G405" s="68" t="s">
        <v>37</v>
      </c>
      <c r="H405" s="94">
        <v>0</v>
      </c>
      <c r="I405" s="94">
        <v>0</v>
      </c>
      <c r="J405" s="94">
        <v>0</v>
      </c>
      <c r="K405" s="94">
        <v>0</v>
      </c>
      <c r="L405" s="94">
        <v>0</v>
      </c>
      <c r="M405" s="94">
        <v>0</v>
      </c>
      <c r="N405" s="90">
        <v>211621.98</v>
      </c>
      <c r="O405" s="45">
        <f t="shared" si="45"/>
        <v>211621.98</v>
      </c>
      <c r="P405" s="57"/>
      <c r="Q405" s="69"/>
    </row>
    <row r="406" spans="1:17" s="66" customFormat="1" x14ac:dyDescent="0.25">
      <c r="A406" s="67"/>
      <c r="B406" s="67"/>
      <c r="C406" s="61"/>
      <c r="D406" s="61"/>
      <c r="E406" s="63" t="s">
        <v>393</v>
      </c>
      <c r="G406" s="68" t="s">
        <v>37</v>
      </c>
      <c r="H406" s="94">
        <v>0</v>
      </c>
      <c r="I406" s="94">
        <v>0</v>
      </c>
      <c r="J406" s="94">
        <v>0</v>
      </c>
      <c r="K406" s="94">
        <v>0</v>
      </c>
      <c r="L406" s="94">
        <v>0</v>
      </c>
      <c r="M406" s="94">
        <v>0</v>
      </c>
      <c r="N406" s="90">
        <v>430599.05</v>
      </c>
      <c r="O406" s="45">
        <f t="shared" si="45"/>
        <v>430599.05</v>
      </c>
      <c r="P406" s="57"/>
      <c r="Q406" s="69"/>
    </row>
    <row r="407" spans="1:17" s="66" customFormat="1" x14ac:dyDescent="0.25">
      <c r="A407" s="67"/>
      <c r="B407" s="67"/>
      <c r="C407" s="61"/>
      <c r="D407" s="61"/>
      <c r="E407" s="63" t="s">
        <v>394</v>
      </c>
      <c r="G407" s="68" t="s">
        <v>234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0">
        <v>811690.87</v>
      </c>
      <c r="O407" s="45">
        <f t="shared" si="45"/>
        <v>811690.87</v>
      </c>
      <c r="P407" s="57"/>
      <c r="Q407" s="69"/>
    </row>
    <row r="408" spans="1:17" s="66" customFormat="1" x14ac:dyDescent="0.25">
      <c r="A408" s="67"/>
      <c r="B408" s="67"/>
      <c r="C408" s="61"/>
      <c r="D408" s="61"/>
      <c r="E408" s="63" t="s">
        <v>394</v>
      </c>
      <c r="G408" s="68" t="s">
        <v>234</v>
      </c>
      <c r="H408" s="94">
        <v>0</v>
      </c>
      <c r="I408" s="94">
        <v>0</v>
      </c>
      <c r="J408" s="94">
        <v>0</v>
      </c>
      <c r="K408" s="94">
        <v>0</v>
      </c>
      <c r="L408" s="94">
        <v>0</v>
      </c>
      <c r="M408" s="94">
        <v>0</v>
      </c>
      <c r="N408" s="90">
        <v>518963.47</v>
      </c>
      <c r="O408" s="45">
        <f t="shared" si="45"/>
        <v>518963.47</v>
      </c>
      <c r="P408" s="57"/>
      <c r="Q408" s="69"/>
    </row>
    <row r="409" spans="1:17" s="66" customFormat="1" x14ac:dyDescent="0.25">
      <c r="A409" s="67"/>
      <c r="B409" s="67"/>
      <c r="C409" s="61"/>
      <c r="D409" s="61"/>
      <c r="E409" s="63" t="s">
        <v>395</v>
      </c>
      <c r="G409" s="68" t="s">
        <v>22</v>
      </c>
      <c r="H409" s="94">
        <v>0</v>
      </c>
      <c r="I409" s="94">
        <v>0</v>
      </c>
      <c r="J409" s="94">
        <v>0</v>
      </c>
      <c r="K409" s="94">
        <v>0</v>
      </c>
      <c r="L409" s="94">
        <v>0</v>
      </c>
      <c r="M409" s="94">
        <v>0</v>
      </c>
      <c r="N409" s="90">
        <v>829841.36</v>
      </c>
      <c r="O409" s="45">
        <f t="shared" si="45"/>
        <v>829841.36</v>
      </c>
      <c r="P409" s="57"/>
      <c r="Q409" s="69"/>
    </row>
    <row r="410" spans="1:17" s="66" customFormat="1" x14ac:dyDescent="0.25">
      <c r="A410" s="67"/>
      <c r="B410" s="67"/>
      <c r="C410" s="61"/>
      <c r="D410" s="61"/>
      <c r="E410" s="63" t="s">
        <v>396</v>
      </c>
      <c r="G410" s="68" t="s">
        <v>293</v>
      </c>
      <c r="H410" s="94">
        <v>0</v>
      </c>
      <c r="I410" s="94">
        <v>0</v>
      </c>
      <c r="J410" s="94">
        <v>0</v>
      </c>
      <c r="K410" s="94">
        <v>0</v>
      </c>
      <c r="L410" s="94">
        <v>0</v>
      </c>
      <c r="M410" s="94">
        <v>0</v>
      </c>
      <c r="N410" s="90">
        <v>828147.44</v>
      </c>
      <c r="O410" s="45">
        <f t="shared" si="45"/>
        <v>828147.44</v>
      </c>
      <c r="P410" s="57"/>
      <c r="Q410" s="69"/>
    </row>
    <row r="411" spans="1:17" s="66" customFormat="1" x14ac:dyDescent="0.25">
      <c r="A411" s="67"/>
      <c r="B411" s="67"/>
      <c r="C411" s="61"/>
      <c r="D411" s="61"/>
      <c r="E411" s="63" t="s">
        <v>397</v>
      </c>
      <c r="G411" s="68" t="s">
        <v>34</v>
      </c>
      <c r="H411" s="94">
        <v>0</v>
      </c>
      <c r="I411" s="94">
        <v>0</v>
      </c>
      <c r="J411" s="94">
        <v>0</v>
      </c>
      <c r="K411" s="94">
        <v>0</v>
      </c>
      <c r="L411" s="94">
        <v>0</v>
      </c>
      <c r="M411" s="94">
        <v>0</v>
      </c>
      <c r="N411" s="90">
        <v>858710.78</v>
      </c>
      <c r="O411" s="45">
        <f t="shared" si="45"/>
        <v>858710.78</v>
      </c>
      <c r="P411" s="57"/>
      <c r="Q411" s="69"/>
    </row>
    <row r="412" spans="1:17" s="66" customFormat="1" ht="25.5" x14ac:dyDescent="0.25">
      <c r="A412" s="67"/>
      <c r="B412" s="67"/>
      <c r="C412" s="61"/>
      <c r="D412" s="61"/>
      <c r="E412" s="63" t="s">
        <v>398</v>
      </c>
      <c r="G412" s="68" t="s">
        <v>195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0">
        <v>1440983.93</v>
      </c>
      <c r="O412" s="45">
        <f t="shared" si="45"/>
        <v>1440983.93</v>
      </c>
      <c r="P412" s="57"/>
      <c r="Q412" s="69"/>
    </row>
    <row r="413" spans="1:17" s="66" customFormat="1" x14ac:dyDescent="0.25">
      <c r="A413" s="67"/>
      <c r="B413" s="67"/>
      <c r="C413" s="61"/>
      <c r="D413" s="61"/>
      <c r="E413" s="63" t="s">
        <v>399</v>
      </c>
      <c r="G413" s="68" t="s">
        <v>148</v>
      </c>
      <c r="H413" s="94">
        <v>0</v>
      </c>
      <c r="I413" s="94">
        <v>0</v>
      </c>
      <c r="J413" s="94">
        <v>0</v>
      </c>
      <c r="K413" s="94">
        <v>0</v>
      </c>
      <c r="L413" s="94">
        <v>0</v>
      </c>
      <c r="M413" s="94">
        <v>0</v>
      </c>
      <c r="N413" s="90">
        <v>2215809.75</v>
      </c>
      <c r="O413" s="45">
        <f t="shared" si="45"/>
        <v>2215809.75</v>
      </c>
      <c r="P413" s="57"/>
      <c r="Q413" s="69"/>
    </row>
    <row r="414" spans="1:17" s="66" customFormat="1" x14ac:dyDescent="0.25">
      <c r="A414" s="67"/>
      <c r="B414" s="67"/>
      <c r="C414" s="61"/>
      <c r="D414" s="61"/>
      <c r="E414" s="63" t="s">
        <v>400</v>
      </c>
      <c r="G414" s="68" t="s">
        <v>401</v>
      </c>
      <c r="H414" s="94">
        <v>0</v>
      </c>
      <c r="I414" s="94">
        <v>0</v>
      </c>
      <c r="J414" s="94">
        <v>0</v>
      </c>
      <c r="K414" s="94">
        <v>0</v>
      </c>
      <c r="L414" s="94">
        <v>0</v>
      </c>
      <c r="M414" s="94">
        <v>0</v>
      </c>
      <c r="N414" s="90">
        <v>1430416.91</v>
      </c>
      <c r="O414" s="45">
        <f t="shared" si="45"/>
        <v>1430416.91</v>
      </c>
      <c r="P414" s="57"/>
      <c r="Q414" s="69"/>
    </row>
    <row r="415" spans="1:17" s="66" customFormat="1" x14ac:dyDescent="0.25">
      <c r="A415" s="67"/>
      <c r="B415" s="67"/>
      <c r="C415" s="61"/>
      <c r="D415" s="61"/>
      <c r="E415" s="63" t="s">
        <v>402</v>
      </c>
      <c r="G415" s="68" t="s">
        <v>152</v>
      </c>
      <c r="H415" s="94">
        <v>0</v>
      </c>
      <c r="I415" s="94">
        <v>0</v>
      </c>
      <c r="J415" s="94">
        <v>0</v>
      </c>
      <c r="K415" s="94">
        <v>0</v>
      </c>
      <c r="L415" s="94">
        <v>0</v>
      </c>
      <c r="M415" s="94">
        <v>0</v>
      </c>
      <c r="N415" s="90">
        <v>357518.37</v>
      </c>
      <c r="O415" s="45">
        <f t="shared" si="45"/>
        <v>357518.37</v>
      </c>
      <c r="P415" s="57"/>
      <c r="Q415" s="69"/>
    </row>
    <row r="416" spans="1:17" s="66" customFormat="1" x14ac:dyDescent="0.25">
      <c r="A416" s="67"/>
      <c r="B416" s="67"/>
      <c r="C416" s="61"/>
      <c r="D416" s="61"/>
      <c r="E416" s="63" t="s">
        <v>402</v>
      </c>
      <c r="G416" s="68" t="s">
        <v>152</v>
      </c>
      <c r="H416" s="94">
        <v>0</v>
      </c>
      <c r="I416" s="94">
        <v>0</v>
      </c>
      <c r="J416" s="94">
        <v>0</v>
      </c>
      <c r="K416" s="94">
        <v>0</v>
      </c>
      <c r="L416" s="94">
        <v>0</v>
      </c>
      <c r="M416" s="94">
        <v>0</v>
      </c>
      <c r="N416" s="90">
        <v>1529474.29</v>
      </c>
      <c r="O416" s="45">
        <f t="shared" si="45"/>
        <v>1529474.29</v>
      </c>
      <c r="P416" s="57"/>
      <c r="Q416" s="69"/>
    </row>
    <row r="417" spans="1:17" s="66" customFormat="1" x14ac:dyDescent="0.25">
      <c r="A417" s="67"/>
      <c r="B417" s="67"/>
      <c r="C417" s="61"/>
      <c r="D417" s="61"/>
      <c r="E417" s="63" t="s">
        <v>403</v>
      </c>
      <c r="G417" s="68" t="s">
        <v>301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0">
        <v>786255.38</v>
      </c>
      <c r="O417" s="45">
        <f t="shared" si="45"/>
        <v>786255.38</v>
      </c>
      <c r="P417" s="57"/>
      <c r="Q417" s="69"/>
    </row>
    <row r="418" spans="1:17" s="66" customFormat="1" x14ac:dyDescent="0.25">
      <c r="A418" s="67"/>
      <c r="B418" s="67"/>
      <c r="C418" s="61"/>
      <c r="D418" s="61"/>
      <c r="E418" s="63" t="s">
        <v>403</v>
      </c>
      <c r="G418" s="68" t="s">
        <v>301</v>
      </c>
      <c r="H418" s="94">
        <v>0</v>
      </c>
      <c r="I418" s="94">
        <v>0</v>
      </c>
      <c r="J418" s="94">
        <v>0</v>
      </c>
      <c r="K418" s="94">
        <v>0</v>
      </c>
      <c r="L418" s="94">
        <v>0</v>
      </c>
      <c r="M418" s="94">
        <v>0</v>
      </c>
      <c r="N418" s="90">
        <v>213205.47</v>
      </c>
      <c r="O418" s="45">
        <f t="shared" si="45"/>
        <v>213205.47</v>
      </c>
      <c r="P418" s="57"/>
      <c r="Q418" s="69"/>
    </row>
    <row r="419" spans="1:17" s="66" customFormat="1" x14ac:dyDescent="0.25">
      <c r="A419" s="67"/>
      <c r="B419" s="67"/>
      <c r="C419" s="61"/>
      <c r="D419" s="61"/>
      <c r="E419" s="63" t="s">
        <v>404</v>
      </c>
      <c r="G419" s="68" t="s">
        <v>405</v>
      </c>
      <c r="H419" s="94">
        <v>0</v>
      </c>
      <c r="I419" s="94">
        <v>0</v>
      </c>
      <c r="J419" s="94">
        <v>0</v>
      </c>
      <c r="K419" s="94">
        <v>0</v>
      </c>
      <c r="L419" s="94">
        <v>0</v>
      </c>
      <c r="M419" s="94">
        <v>0</v>
      </c>
      <c r="N419" s="90">
        <v>289897.86</v>
      </c>
      <c r="O419" s="45">
        <f t="shared" si="45"/>
        <v>289897.86</v>
      </c>
      <c r="P419" s="57"/>
      <c r="Q419" s="69"/>
    </row>
    <row r="420" spans="1:17" s="66" customFormat="1" x14ac:dyDescent="0.25">
      <c r="A420" s="67"/>
      <c r="B420" s="67"/>
      <c r="C420" s="61"/>
      <c r="D420" s="61"/>
      <c r="E420" s="63" t="s">
        <v>404</v>
      </c>
      <c r="G420" s="68" t="s">
        <v>405</v>
      </c>
      <c r="H420" s="94">
        <v>0</v>
      </c>
      <c r="I420" s="94">
        <v>0</v>
      </c>
      <c r="J420" s="94">
        <v>0</v>
      </c>
      <c r="K420" s="94">
        <v>0</v>
      </c>
      <c r="L420" s="94">
        <v>0</v>
      </c>
      <c r="M420" s="94">
        <v>0</v>
      </c>
      <c r="N420" s="90">
        <v>47407.33</v>
      </c>
      <c r="O420" s="45">
        <f t="shared" si="45"/>
        <v>47407.33</v>
      </c>
      <c r="P420" s="57"/>
      <c r="Q420" s="69"/>
    </row>
    <row r="421" spans="1:17" s="66" customFormat="1" x14ac:dyDescent="0.25">
      <c r="A421" s="67"/>
      <c r="B421" s="67"/>
      <c r="C421" s="61"/>
      <c r="D421" s="61"/>
      <c r="E421" s="63" t="s">
        <v>406</v>
      </c>
      <c r="G421" s="68" t="s">
        <v>284</v>
      </c>
      <c r="H421" s="94">
        <v>0</v>
      </c>
      <c r="I421" s="94">
        <v>0</v>
      </c>
      <c r="J421" s="94">
        <v>0</v>
      </c>
      <c r="K421" s="94">
        <v>0</v>
      </c>
      <c r="L421" s="94">
        <v>0</v>
      </c>
      <c r="M421" s="94">
        <v>0</v>
      </c>
      <c r="N421" s="90">
        <v>1099028.8500000001</v>
      </c>
      <c r="O421" s="45">
        <f t="shared" si="45"/>
        <v>1099028.8500000001</v>
      </c>
      <c r="P421" s="57"/>
      <c r="Q421" s="69"/>
    </row>
    <row r="422" spans="1:17" s="66" customFormat="1" x14ac:dyDescent="0.25">
      <c r="A422" s="67"/>
      <c r="B422" s="67"/>
      <c r="C422" s="61"/>
      <c r="D422" s="61"/>
      <c r="E422" s="63" t="s">
        <v>407</v>
      </c>
      <c r="G422" s="68" t="s">
        <v>32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0">
        <v>1373439.15</v>
      </c>
      <c r="O422" s="45">
        <f t="shared" si="45"/>
        <v>1373439.15</v>
      </c>
      <c r="P422" s="57"/>
      <c r="Q422" s="69"/>
    </row>
    <row r="423" spans="1:17" s="66" customFormat="1" x14ac:dyDescent="0.25">
      <c r="A423" s="67"/>
      <c r="B423" s="67"/>
      <c r="C423" s="61"/>
      <c r="D423" s="61"/>
      <c r="E423" s="63" t="s">
        <v>408</v>
      </c>
      <c r="G423" s="68" t="s">
        <v>339</v>
      </c>
      <c r="H423" s="94">
        <v>0</v>
      </c>
      <c r="I423" s="94">
        <v>0</v>
      </c>
      <c r="J423" s="94">
        <v>0</v>
      </c>
      <c r="K423" s="94">
        <v>0</v>
      </c>
      <c r="L423" s="94">
        <v>0</v>
      </c>
      <c r="M423" s="94">
        <v>0</v>
      </c>
      <c r="N423" s="90">
        <v>449383.19</v>
      </c>
      <c r="O423" s="45">
        <f t="shared" si="45"/>
        <v>449383.19</v>
      </c>
      <c r="P423" s="57"/>
      <c r="Q423" s="69"/>
    </row>
    <row r="424" spans="1:17" s="66" customFormat="1" x14ac:dyDescent="0.25">
      <c r="A424" s="67"/>
      <c r="B424" s="67"/>
      <c r="C424" s="61"/>
      <c r="D424" s="61"/>
      <c r="E424" s="63" t="s">
        <v>408</v>
      </c>
      <c r="G424" s="68" t="s">
        <v>339</v>
      </c>
      <c r="H424" s="94">
        <v>0</v>
      </c>
      <c r="I424" s="94">
        <v>0</v>
      </c>
      <c r="J424" s="94">
        <v>0</v>
      </c>
      <c r="K424" s="94">
        <v>0</v>
      </c>
      <c r="L424" s="94">
        <v>0</v>
      </c>
      <c r="M424" s="94">
        <v>0</v>
      </c>
      <c r="N424" s="90">
        <v>121914.79</v>
      </c>
      <c r="O424" s="45">
        <f t="shared" si="45"/>
        <v>121914.79</v>
      </c>
      <c r="P424" s="57"/>
      <c r="Q424" s="69"/>
    </row>
    <row r="425" spans="1:17" s="66" customFormat="1" x14ac:dyDescent="0.25">
      <c r="A425" s="67"/>
      <c r="B425" s="67"/>
      <c r="C425" s="61"/>
      <c r="D425" s="61"/>
      <c r="E425" s="63" t="s">
        <v>409</v>
      </c>
      <c r="G425" s="68" t="s">
        <v>148</v>
      </c>
      <c r="H425" s="94">
        <v>0</v>
      </c>
      <c r="I425" s="94">
        <v>0</v>
      </c>
      <c r="J425" s="94">
        <v>0</v>
      </c>
      <c r="K425" s="94">
        <v>0</v>
      </c>
      <c r="L425" s="94">
        <v>0</v>
      </c>
      <c r="M425" s="94">
        <v>0</v>
      </c>
      <c r="N425" s="90">
        <v>2935080.16</v>
      </c>
      <c r="O425" s="45">
        <f t="shared" si="45"/>
        <v>2935080.16</v>
      </c>
      <c r="P425" s="57"/>
      <c r="Q425" s="69"/>
    </row>
    <row r="426" spans="1:17" s="66" customFormat="1" x14ac:dyDescent="0.25">
      <c r="A426" s="67"/>
      <c r="B426" s="67"/>
      <c r="C426" s="61"/>
      <c r="D426" s="61"/>
      <c r="E426" s="63" t="s">
        <v>410</v>
      </c>
      <c r="G426" s="68" t="s">
        <v>286</v>
      </c>
      <c r="H426" s="94">
        <v>0</v>
      </c>
      <c r="I426" s="94">
        <v>0</v>
      </c>
      <c r="J426" s="94">
        <v>0</v>
      </c>
      <c r="K426" s="94">
        <v>0</v>
      </c>
      <c r="L426" s="94">
        <v>0</v>
      </c>
      <c r="M426" s="94">
        <v>0</v>
      </c>
      <c r="N426" s="90">
        <v>344033.79</v>
      </c>
      <c r="O426" s="45">
        <f t="shared" si="45"/>
        <v>344033.79</v>
      </c>
      <c r="P426" s="57"/>
      <c r="Q426" s="69"/>
    </row>
    <row r="427" spans="1:17" s="66" customFormat="1" x14ac:dyDescent="0.25">
      <c r="A427" s="67"/>
      <c r="B427" s="67"/>
      <c r="C427" s="61"/>
      <c r="D427" s="61"/>
      <c r="E427" s="63" t="s">
        <v>411</v>
      </c>
      <c r="G427" s="68" t="s">
        <v>412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0">
        <v>504582.78</v>
      </c>
      <c r="O427" s="45">
        <f t="shared" si="45"/>
        <v>504582.78</v>
      </c>
      <c r="P427" s="57"/>
      <c r="Q427" s="69"/>
    </row>
    <row r="428" spans="1:17" s="66" customFormat="1" x14ac:dyDescent="0.25">
      <c r="A428" s="67"/>
      <c r="B428" s="67"/>
      <c r="C428" s="61"/>
      <c r="D428" s="61"/>
      <c r="E428" s="63" t="s">
        <v>411</v>
      </c>
      <c r="G428" s="68" t="s">
        <v>412</v>
      </c>
      <c r="H428" s="94">
        <v>0</v>
      </c>
      <c r="I428" s="94">
        <v>0</v>
      </c>
      <c r="J428" s="94">
        <v>0</v>
      </c>
      <c r="K428" s="94">
        <v>0</v>
      </c>
      <c r="L428" s="94">
        <v>0</v>
      </c>
      <c r="M428" s="94">
        <v>0</v>
      </c>
      <c r="N428" s="90">
        <v>768597.72</v>
      </c>
      <c r="O428" s="45">
        <f t="shared" si="45"/>
        <v>768597.72</v>
      </c>
      <c r="P428" s="57"/>
      <c r="Q428" s="69"/>
    </row>
    <row r="429" spans="1:17" s="66" customFormat="1" x14ac:dyDescent="0.25">
      <c r="A429" s="67"/>
      <c r="B429" s="67"/>
      <c r="C429" s="61"/>
      <c r="D429" s="61"/>
      <c r="E429" s="63" t="s">
        <v>413</v>
      </c>
      <c r="G429" s="68" t="s">
        <v>212</v>
      </c>
      <c r="H429" s="94">
        <v>0</v>
      </c>
      <c r="I429" s="94">
        <v>0</v>
      </c>
      <c r="J429" s="94">
        <v>0</v>
      </c>
      <c r="K429" s="94">
        <v>0</v>
      </c>
      <c r="L429" s="94">
        <v>0</v>
      </c>
      <c r="M429" s="94">
        <v>0</v>
      </c>
      <c r="N429" s="90">
        <v>716136.18</v>
      </c>
      <c r="O429" s="45">
        <f t="shared" ref="O429:O492" si="46">SUM(H429:N429)</f>
        <v>716136.18</v>
      </c>
      <c r="P429" s="57"/>
      <c r="Q429" s="69"/>
    </row>
    <row r="430" spans="1:17" s="66" customFormat="1" x14ac:dyDescent="0.25">
      <c r="A430" s="67"/>
      <c r="B430" s="67"/>
      <c r="C430" s="61"/>
      <c r="D430" s="61"/>
      <c r="E430" s="63" t="s">
        <v>414</v>
      </c>
      <c r="G430" s="68" t="s">
        <v>96</v>
      </c>
      <c r="H430" s="94">
        <v>0</v>
      </c>
      <c r="I430" s="94">
        <v>0</v>
      </c>
      <c r="J430" s="94">
        <v>0</v>
      </c>
      <c r="K430" s="94">
        <v>0</v>
      </c>
      <c r="L430" s="94">
        <v>0</v>
      </c>
      <c r="M430" s="94">
        <v>0</v>
      </c>
      <c r="N430" s="90">
        <v>395270.55</v>
      </c>
      <c r="O430" s="45">
        <f t="shared" si="46"/>
        <v>395270.55</v>
      </c>
      <c r="P430" s="57"/>
      <c r="Q430" s="69"/>
    </row>
    <row r="431" spans="1:17" s="66" customFormat="1" x14ac:dyDescent="0.25">
      <c r="A431" s="67"/>
      <c r="B431" s="67"/>
      <c r="C431" s="61"/>
      <c r="D431" s="61"/>
      <c r="E431" s="63" t="s">
        <v>414</v>
      </c>
      <c r="G431" s="68" t="s">
        <v>96</v>
      </c>
      <c r="H431" s="94">
        <v>0</v>
      </c>
      <c r="I431" s="94">
        <v>0</v>
      </c>
      <c r="J431" s="94">
        <v>0</v>
      </c>
      <c r="K431" s="94">
        <v>0</v>
      </c>
      <c r="L431" s="94">
        <v>0</v>
      </c>
      <c r="M431" s="94">
        <v>0</v>
      </c>
      <c r="N431" s="90">
        <v>575450.13</v>
      </c>
      <c r="O431" s="45">
        <f t="shared" si="46"/>
        <v>575450.13</v>
      </c>
      <c r="P431" s="57"/>
      <c r="Q431" s="69"/>
    </row>
    <row r="432" spans="1:17" s="66" customFormat="1" x14ac:dyDescent="0.25">
      <c r="A432" s="67"/>
      <c r="B432" s="67"/>
      <c r="C432" s="61"/>
      <c r="D432" s="61"/>
      <c r="E432" s="63" t="s">
        <v>415</v>
      </c>
      <c r="G432" s="68" t="s">
        <v>183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0">
        <v>2373184.63</v>
      </c>
      <c r="O432" s="45">
        <f t="shared" si="46"/>
        <v>2373184.63</v>
      </c>
      <c r="P432" s="57"/>
      <c r="Q432" s="69"/>
    </row>
    <row r="433" spans="1:17" s="66" customFormat="1" x14ac:dyDescent="0.25">
      <c r="A433" s="67"/>
      <c r="B433" s="67"/>
      <c r="C433" s="61"/>
      <c r="D433" s="61"/>
      <c r="E433" s="63" t="s">
        <v>416</v>
      </c>
      <c r="G433" s="68" t="s">
        <v>212</v>
      </c>
      <c r="H433" s="94">
        <v>0</v>
      </c>
      <c r="I433" s="94">
        <v>0</v>
      </c>
      <c r="J433" s="94">
        <v>0</v>
      </c>
      <c r="K433" s="94">
        <v>0</v>
      </c>
      <c r="L433" s="94">
        <v>0</v>
      </c>
      <c r="M433" s="94">
        <v>0</v>
      </c>
      <c r="N433" s="90">
        <v>2286327.96</v>
      </c>
      <c r="O433" s="45">
        <f t="shared" si="46"/>
        <v>2286327.96</v>
      </c>
      <c r="P433" s="57"/>
      <c r="Q433" s="69"/>
    </row>
    <row r="434" spans="1:17" s="66" customFormat="1" x14ac:dyDescent="0.25">
      <c r="A434" s="67"/>
      <c r="B434" s="67"/>
      <c r="C434" s="61"/>
      <c r="D434" s="61"/>
      <c r="E434" s="63" t="s">
        <v>417</v>
      </c>
      <c r="G434" s="68" t="s">
        <v>37</v>
      </c>
      <c r="H434" s="94">
        <v>0</v>
      </c>
      <c r="I434" s="94">
        <v>0</v>
      </c>
      <c r="J434" s="94">
        <v>0</v>
      </c>
      <c r="K434" s="94">
        <v>0</v>
      </c>
      <c r="L434" s="94">
        <v>0</v>
      </c>
      <c r="M434" s="94">
        <v>0</v>
      </c>
      <c r="N434" s="90">
        <v>487015.97</v>
      </c>
      <c r="O434" s="45">
        <f t="shared" si="46"/>
        <v>487015.97</v>
      </c>
      <c r="P434" s="57"/>
      <c r="Q434" s="69"/>
    </row>
    <row r="435" spans="1:17" s="66" customFormat="1" x14ac:dyDescent="0.25">
      <c r="A435" s="67"/>
      <c r="B435" s="67"/>
      <c r="C435" s="61"/>
      <c r="D435" s="61"/>
      <c r="E435" s="63" t="s">
        <v>418</v>
      </c>
      <c r="G435" s="68" t="s">
        <v>183</v>
      </c>
      <c r="H435" s="94">
        <v>0</v>
      </c>
      <c r="I435" s="94">
        <v>0</v>
      </c>
      <c r="J435" s="94">
        <v>0</v>
      </c>
      <c r="K435" s="94">
        <v>0</v>
      </c>
      <c r="L435" s="94">
        <v>0</v>
      </c>
      <c r="M435" s="94">
        <v>0</v>
      </c>
      <c r="N435" s="90">
        <v>2269695.41</v>
      </c>
      <c r="O435" s="45">
        <f t="shared" si="46"/>
        <v>2269695.41</v>
      </c>
      <c r="P435" s="57"/>
      <c r="Q435" s="69"/>
    </row>
    <row r="436" spans="1:17" s="66" customFormat="1" x14ac:dyDescent="0.25">
      <c r="A436" s="67"/>
      <c r="B436" s="67"/>
      <c r="C436" s="61"/>
      <c r="D436" s="61"/>
      <c r="E436" s="63" t="s">
        <v>419</v>
      </c>
      <c r="G436" s="68" t="s">
        <v>401</v>
      </c>
      <c r="H436" s="94">
        <v>0</v>
      </c>
      <c r="I436" s="94">
        <v>0</v>
      </c>
      <c r="J436" s="94">
        <v>0</v>
      </c>
      <c r="K436" s="94">
        <v>0</v>
      </c>
      <c r="L436" s="94">
        <v>0</v>
      </c>
      <c r="M436" s="94">
        <v>0</v>
      </c>
      <c r="N436" s="90">
        <v>1236846.8799999999</v>
      </c>
      <c r="O436" s="45">
        <f t="shared" si="46"/>
        <v>1236846.8799999999</v>
      </c>
      <c r="P436" s="57"/>
      <c r="Q436" s="69"/>
    </row>
    <row r="437" spans="1:17" s="66" customFormat="1" x14ac:dyDescent="0.25">
      <c r="A437" s="67"/>
      <c r="B437" s="67"/>
      <c r="C437" s="61"/>
      <c r="D437" s="61"/>
      <c r="E437" s="63" t="s">
        <v>419</v>
      </c>
      <c r="G437" s="68" t="s">
        <v>401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0">
        <v>481796.45</v>
      </c>
      <c r="O437" s="45">
        <f t="shared" si="46"/>
        <v>481796.45</v>
      </c>
      <c r="P437" s="57"/>
      <c r="Q437" s="69"/>
    </row>
    <row r="438" spans="1:17" s="66" customFormat="1" x14ac:dyDescent="0.25">
      <c r="A438" s="67"/>
      <c r="B438" s="67"/>
      <c r="C438" s="61"/>
      <c r="D438" s="61"/>
      <c r="E438" s="63" t="s">
        <v>420</v>
      </c>
      <c r="G438" s="68" t="s">
        <v>183</v>
      </c>
      <c r="H438" s="94">
        <v>0</v>
      </c>
      <c r="I438" s="94">
        <v>0</v>
      </c>
      <c r="J438" s="94">
        <v>0</v>
      </c>
      <c r="K438" s="94">
        <v>0</v>
      </c>
      <c r="L438" s="94">
        <v>0</v>
      </c>
      <c r="M438" s="94">
        <v>0</v>
      </c>
      <c r="N438" s="90">
        <v>2563421.66</v>
      </c>
      <c r="O438" s="45">
        <f t="shared" si="46"/>
        <v>2563421.66</v>
      </c>
      <c r="P438" s="57"/>
      <c r="Q438" s="69"/>
    </row>
    <row r="439" spans="1:17" s="66" customFormat="1" x14ac:dyDescent="0.25">
      <c r="A439" s="67"/>
      <c r="B439" s="67"/>
      <c r="C439" s="61"/>
      <c r="D439" s="61"/>
      <c r="E439" s="63" t="s">
        <v>420</v>
      </c>
      <c r="G439" s="68" t="s">
        <v>183</v>
      </c>
      <c r="H439" s="94">
        <v>0</v>
      </c>
      <c r="I439" s="94">
        <v>0</v>
      </c>
      <c r="J439" s="94">
        <v>0</v>
      </c>
      <c r="K439" s="94">
        <v>0</v>
      </c>
      <c r="L439" s="94">
        <v>0</v>
      </c>
      <c r="M439" s="94">
        <v>0</v>
      </c>
      <c r="N439" s="90">
        <v>666113.93000000005</v>
      </c>
      <c r="O439" s="45">
        <f t="shared" si="46"/>
        <v>666113.93000000005</v>
      </c>
      <c r="P439" s="57"/>
      <c r="Q439" s="69"/>
    </row>
    <row r="440" spans="1:17" s="66" customFormat="1" x14ac:dyDescent="0.25">
      <c r="A440" s="67"/>
      <c r="B440" s="67"/>
      <c r="C440" s="61"/>
      <c r="D440" s="61"/>
      <c r="E440" s="63" t="s">
        <v>421</v>
      </c>
      <c r="G440" s="68" t="s">
        <v>203</v>
      </c>
      <c r="H440" s="94">
        <v>0</v>
      </c>
      <c r="I440" s="94">
        <v>0</v>
      </c>
      <c r="J440" s="94">
        <v>0</v>
      </c>
      <c r="K440" s="94">
        <v>0</v>
      </c>
      <c r="L440" s="94">
        <v>0</v>
      </c>
      <c r="M440" s="94">
        <v>0</v>
      </c>
      <c r="N440" s="90">
        <v>732851.94</v>
      </c>
      <c r="O440" s="45">
        <f t="shared" si="46"/>
        <v>732851.94</v>
      </c>
      <c r="P440" s="57"/>
      <c r="Q440" s="69"/>
    </row>
    <row r="441" spans="1:17" s="66" customFormat="1" x14ac:dyDescent="0.25">
      <c r="A441" s="67"/>
      <c r="B441" s="67"/>
      <c r="C441" s="61"/>
      <c r="D441" s="61"/>
      <c r="E441" s="63" t="s">
        <v>422</v>
      </c>
      <c r="G441" s="68" t="s">
        <v>293</v>
      </c>
      <c r="H441" s="94">
        <v>0</v>
      </c>
      <c r="I441" s="94">
        <v>0</v>
      </c>
      <c r="J441" s="94">
        <v>0</v>
      </c>
      <c r="K441" s="94">
        <v>0</v>
      </c>
      <c r="L441" s="94">
        <v>0</v>
      </c>
      <c r="M441" s="94">
        <v>0</v>
      </c>
      <c r="N441" s="90">
        <v>848527.09</v>
      </c>
      <c r="O441" s="45">
        <f t="shared" si="46"/>
        <v>848527.09</v>
      </c>
      <c r="P441" s="57"/>
      <c r="Q441" s="69"/>
    </row>
    <row r="442" spans="1:17" s="66" customFormat="1" x14ac:dyDescent="0.25">
      <c r="A442" s="67"/>
      <c r="B442" s="67"/>
      <c r="C442" s="61"/>
      <c r="D442" s="61"/>
      <c r="E442" s="63" t="s">
        <v>423</v>
      </c>
      <c r="G442" s="68" t="s">
        <v>48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0">
        <v>756989.43999999994</v>
      </c>
      <c r="O442" s="45">
        <f t="shared" si="46"/>
        <v>756989.43999999994</v>
      </c>
      <c r="P442" s="57"/>
      <c r="Q442" s="69"/>
    </row>
    <row r="443" spans="1:17" s="66" customFormat="1" x14ac:dyDescent="0.25">
      <c r="A443" s="67"/>
      <c r="B443" s="67"/>
      <c r="C443" s="61"/>
      <c r="D443" s="61"/>
      <c r="E443" s="63" t="s">
        <v>423</v>
      </c>
      <c r="G443" s="68" t="s">
        <v>48</v>
      </c>
      <c r="H443" s="94">
        <v>0</v>
      </c>
      <c r="I443" s="94">
        <v>0</v>
      </c>
      <c r="J443" s="94">
        <v>0</v>
      </c>
      <c r="K443" s="94">
        <v>0</v>
      </c>
      <c r="L443" s="94">
        <v>0</v>
      </c>
      <c r="M443" s="94">
        <v>0</v>
      </c>
      <c r="N443" s="90">
        <v>279234.8</v>
      </c>
      <c r="O443" s="45">
        <f t="shared" si="46"/>
        <v>279234.8</v>
      </c>
      <c r="P443" s="57"/>
      <c r="Q443" s="69"/>
    </row>
    <row r="444" spans="1:17" s="66" customFormat="1" x14ac:dyDescent="0.25">
      <c r="A444" s="67"/>
      <c r="B444" s="67"/>
      <c r="C444" s="61"/>
      <c r="D444" s="61"/>
      <c r="E444" s="63" t="s">
        <v>424</v>
      </c>
      <c r="G444" s="68" t="s">
        <v>203</v>
      </c>
      <c r="H444" s="94">
        <v>0</v>
      </c>
      <c r="I444" s="94">
        <v>0</v>
      </c>
      <c r="J444" s="94">
        <v>0</v>
      </c>
      <c r="K444" s="94">
        <v>0</v>
      </c>
      <c r="L444" s="94">
        <v>0</v>
      </c>
      <c r="M444" s="94">
        <v>0</v>
      </c>
      <c r="N444" s="90">
        <v>2128884.85</v>
      </c>
      <c r="O444" s="45">
        <f t="shared" si="46"/>
        <v>2128884.85</v>
      </c>
      <c r="P444" s="57"/>
      <c r="Q444" s="69"/>
    </row>
    <row r="445" spans="1:17" s="66" customFormat="1" x14ac:dyDescent="0.25">
      <c r="A445" s="67"/>
      <c r="B445" s="67"/>
      <c r="C445" s="61"/>
      <c r="D445" s="61"/>
      <c r="E445" s="63" t="s">
        <v>425</v>
      </c>
      <c r="G445" s="68" t="s">
        <v>183</v>
      </c>
      <c r="H445" s="94">
        <v>0</v>
      </c>
      <c r="I445" s="94">
        <v>0</v>
      </c>
      <c r="J445" s="94">
        <v>0</v>
      </c>
      <c r="K445" s="94">
        <v>0</v>
      </c>
      <c r="L445" s="94">
        <v>0</v>
      </c>
      <c r="M445" s="94">
        <v>0</v>
      </c>
      <c r="N445" s="90">
        <v>336295.38</v>
      </c>
      <c r="O445" s="45">
        <f t="shared" si="46"/>
        <v>336295.38</v>
      </c>
      <c r="P445" s="57"/>
      <c r="Q445" s="69"/>
    </row>
    <row r="446" spans="1:17" s="66" customFormat="1" x14ac:dyDescent="0.25">
      <c r="A446" s="67"/>
      <c r="B446" s="67"/>
      <c r="C446" s="61"/>
      <c r="D446" s="61"/>
      <c r="E446" s="63" t="s">
        <v>426</v>
      </c>
      <c r="G446" s="68" t="s">
        <v>115</v>
      </c>
      <c r="H446" s="94">
        <v>0</v>
      </c>
      <c r="I446" s="94">
        <v>0</v>
      </c>
      <c r="J446" s="94">
        <v>0</v>
      </c>
      <c r="K446" s="94">
        <v>0</v>
      </c>
      <c r="L446" s="94">
        <v>0</v>
      </c>
      <c r="M446" s="94">
        <v>0</v>
      </c>
      <c r="N446" s="90">
        <v>90245.01</v>
      </c>
      <c r="O446" s="45">
        <f t="shared" si="46"/>
        <v>90245.01</v>
      </c>
      <c r="P446" s="57"/>
      <c r="Q446" s="69"/>
    </row>
    <row r="447" spans="1:17" s="66" customFormat="1" x14ac:dyDescent="0.25">
      <c r="A447" s="67"/>
      <c r="B447" s="67"/>
      <c r="C447" s="61"/>
      <c r="D447" s="61"/>
      <c r="E447" s="63" t="s">
        <v>426</v>
      </c>
      <c r="G447" s="68" t="s">
        <v>115</v>
      </c>
      <c r="H447" s="94">
        <v>0</v>
      </c>
      <c r="I447" s="94">
        <v>0</v>
      </c>
      <c r="J447" s="94">
        <v>0</v>
      </c>
      <c r="K447" s="94">
        <v>0</v>
      </c>
      <c r="L447" s="94">
        <v>0</v>
      </c>
      <c r="M447" s="94">
        <v>0</v>
      </c>
      <c r="N447" s="90">
        <v>1076011.81</v>
      </c>
      <c r="O447" s="45">
        <f t="shared" si="46"/>
        <v>1076011.81</v>
      </c>
      <c r="P447" s="57"/>
      <c r="Q447" s="69"/>
    </row>
    <row r="448" spans="1:17" s="66" customFormat="1" x14ac:dyDescent="0.25">
      <c r="A448" s="67"/>
      <c r="B448" s="67"/>
      <c r="C448" s="61"/>
      <c r="D448" s="61"/>
      <c r="E448" s="63" t="s">
        <v>427</v>
      </c>
      <c r="G448" s="68" t="s">
        <v>314</v>
      </c>
      <c r="H448" s="94">
        <v>0</v>
      </c>
      <c r="I448" s="94">
        <v>0</v>
      </c>
      <c r="J448" s="94">
        <v>0</v>
      </c>
      <c r="K448" s="94">
        <v>0</v>
      </c>
      <c r="L448" s="94">
        <v>0</v>
      </c>
      <c r="M448" s="94">
        <v>0</v>
      </c>
      <c r="N448" s="90">
        <v>571384.82999999996</v>
      </c>
      <c r="O448" s="45">
        <f t="shared" si="46"/>
        <v>571384.82999999996</v>
      </c>
      <c r="P448" s="57"/>
      <c r="Q448" s="69"/>
    </row>
    <row r="449" spans="1:17" s="66" customFormat="1" x14ac:dyDescent="0.25">
      <c r="A449" s="67"/>
      <c r="B449" s="67"/>
      <c r="C449" s="61"/>
      <c r="D449" s="61"/>
      <c r="E449" s="63" t="s">
        <v>427</v>
      </c>
      <c r="G449" s="68" t="s">
        <v>314</v>
      </c>
      <c r="H449" s="94">
        <v>0</v>
      </c>
      <c r="I449" s="94">
        <v>0</v>
      </c>
      <c r="J449" s="94">
        <v>0</v>
      </c>
      <c r="K449" s="94">
        <v>0</v>
      </c>
      <c r="L449" s="94">
        <v>0</v>
      </c>
      <c r="M449" s="94">
        <v>0</v>
      </c>
      <c r="N449" s="90">
        <v>1013765.91</v>
      </c>
      <c r="O449" s="45">
        <f t="shared" si="46"/>
        <v>1013765.91</v>
      </c>
      <c r="P449" s="57"/>
      <c r="Q449" s="69"/>
    </row>
    <row r="450" spans="1:17" s="66" customFormat="1" x14ac:dyDescent="0.25">
      <c r="A450" s="67"/>
      <c r="B450" s="67"/>
      <c r="C450" s="61"/>
      <c r="D450" s="61"/>
      <c r="E450" s="63" t="s">
        <v>428</v>
      </c>
      <c r="G450" s="68" t="s">
        <v>115</v>
      </c>
      <c r="H450" s="94">
        <v>0</v>
      </c>
      <c r="I450" s="94">
        <v>0</v>
      </c>
      <c r="J450" s="94">
        <v>0</v>
      </c>
      <c r="K450" s="94">
        <v>0</v>
      </c>
      <c r="L450" s="94">
        <v>0</v>
      </c>
      <c r="M450" s="94">
        <v>0</v>
      </c>
      <c r="N450" s="90">
        <v>2286980.5699999998</v>
      </c>
      <c r="O450" s="45">
        <f t="shared" si="46"/>
        <v>2286980.5699999998</v>
      </c>
      <c r="P450" s="57"/>
      <c r="Q450" s="69"/>
    </row>
    <row r="451" spans="1:17" s="66" customFormat="1" x14ac:dyDescent="0.25">
      <c r="A451" s="67"/>
      <c r="B451" s="67"/>
      <c r="C451" s="61"/>
      <c r="D451" s="61"/>
      <c r="E451" s="63" t="s">
        <v>428</v>
      </c>
      <c r="G451" s="68" t="s">
        <v>115</v>
      </c>
      <c r="H451" s="94">
        <v>0</v>
      </c>
      <c r="I451" s="94">
        <v>0</v>
      </c>
      <c r="J451" s="94">
        <v>0</v>
      </c>
      <c r="K451" s="94">
        <v>0</v>
      </c>
      <c r="L451" s="94">
        <v>0</v>
      </c>
      <c r="M451" s="94">
        <v>0</v>
      </c>
      <c r="N451" s="90">
        <v>174416.14</v>
      </c>
      <c r="O451" s="45">
        <f t="shared" si="46"/>
        <v>174416.14</v>
      </c>
      <c r="P451" s="57"/>
      <c r="Q451" s="69"/>
    </row>
    <row r="452" spans="1:17" s="66" customFormat="1" x14ac:dyDescent="0.25">
      <c r="A452" s="67"/>
      <c r="B452" s="67"/>
      <c r="C452" s="61"/>
      <c r="D452" s="61"/>
      <c r="E452" s="63" t="s">
        <v>429</v>
      </c>
      <c r="G452" s="68" t="s">
        <v>234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0">
        <v>806251.93</v>
      </c>
      <c r="O452" s="45">
        <f t="shared" si="46"/>
        <v>806251.93</v>
      </c>
      <c r="P452" s="57"/>
      <c r="Q452" s="69"/>
    </row>
    <row r="453" spans="1:17" s="66" customFormat="1" x14ac:dyDescent="0.25">
      <c r="A453" s="67"/>
      <c r="B453" s="67"/>
      <c r="C453" s="61"/>
      <c r="D453" s="61"/>
      <c r="E453" s="63" t="s">
        <v>429</v>
      </c>
      <c r="G453" s="68" t="s">
        <v>234</v>
      </c>
      <c r="H453" s="94">
        <v>0</v>
      </c>
      <c r="I453" s="94">
        <v>0</v>
      </c>
      <c r="J453" s="94">
        <v>0</v>
      </c>
      <c r="K453" s="94">
        <v>0</v>
      </c>
      <c r="L453" s="94">
        <v>0</v>
      </c>
      <c r="M453" s="94">
        <v>0</v>
      </c>
      <c r="N453" s="90">
        <v>1189162.32</v>
      </c>
      <c r="O453" s="45">
        <f t="shared" si="46"/>
        <v>1189162.32</v>
      </c>
      <c r="P453" s="57"/>
      <c r="Q453" s="69"/>
    </row>
    <row r="454" spans="1:17" s="66" customFormat="1" x14ac:dyDescent="0.25">
      <c r="A454" s="67"/>
      <c r="B454" s="67"/>
      <c r="C454" s="61"/>
      <c r="D454" s="61"/>
      <c r="E454" s="63" t="s">
        <v>430</v>
      </c>
      <c r="G454" s="68" t="s">
        <v>98</v>
      </c>
      <c r="H454" s="94">
        <v>0</v>
      </c>
      <c r="I454" s="94">
        <v>0</v>
      </c>
      <c r="J454" s="94">
        <v>0</v>
      </c>
      <c r="K454" s="94">
        <v>0</v>
      </c>
      <c r="L454" s="94">
        <v>0</v>
      </c>
      <c r="M454" s="94">
        <v>0</v>
      </c>
      <c r="N454" s="90">
        <v>865557.39</v>
      </c>
      <c r="O454" s="45">
        <f t="shared" si="46"/>
        <v>865557.39</v>
      </c>
      <c r="P454" s="57"/>
      <c r="Q454" s="69"/>
    </row>
    <row r="455" spans="1:17" s="66" customFormat="1" x14ac:dyDescent="0.25">
      <c r="A455" s="67"/>
      <c r="B455" s="67"/>
      <c r="C455" s="61"/>
      <c r="D455" s="61"/>
      <c r="E455" s="63" t="s">
        <v>431</v>
      </c>
      <c r="G455" s="68" t="s">
        <v>154</v>
      </c>
      <c r="H455" s="94">
        <v>0</v>
      </c>
      <c r="I455" s="94">
        <v>0</v>
      </c>
      <c r="J455" s="94">
        <v>0</v>
      </c>
      <c r="K455" s="94">
        <v>0</v>
      </c>
      <c r="L455" s="94">
        <v>0</v>
      </c>
      <c r="M455" s="94">
        <v>0</v>
      </c>
      <c r="N455" s="90">
        <v>1108198.56</v>
      </c>
      <c r="O455" s="45">
        <f t="shared" si="46"/>
        <v>1108198.56</v>
      </c>
      <c r="P455" s="57"/>
      <c r="Q455" s="69"/>
    </row>
    <row r="456" spans="1:17" s="66" customFormat="1" x14ac:dyDescent="0.25">
      <c r="A456" s="67"/>
      <c r="B456" s="67"/>
      <c r="C456" s="61"/>
      <c r="D456" s="61"/>
      <c r="E456" s="63" t="s">
        <v>431</v>
      </c>
      <c r="G456" s="68" t="s">
        <v>154</v>
      </c>
      <c r="H456" s="94">
        <v>0</v>
      </c>
      <c r="I456" s="94">
        <v>0</v>
      </c>
      <c r="J456" s="94">
        <v>0</v>
      </c>
      <c r="K456" s="94">
        <v>0</v>
      </c>
      <c r="L456" s="94">
        <v>0</v>
      </c>
      <c r="M456" s="94">
        <v>0</v>
      </c>
      <c r="N456" s="90">
        <v>422304.82</v>
      </c>
      <c r="O456" s="45">
        <f t="shared" si="46"/>
        <v>422304.82</v>
      </c>
      <c r="P456" s="57"/>
      <c r="Q456" s="69"/>
    </row>
    <row r="457" spans="1:17" s="66" customFormat="1" x14ac:dyDescent="0.25">
      <c r="A457" s="67"/>
      <c r="B457" s="67"/>
      <c r="C457" s="61"/>
      <c r="D457" s="61"/>
      <c r="E457" s="63" t="s">
        <v>432</v>
      </c>
      <c r="G457" s="68" t="s">
        <v>373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0">
        <v>316709.21999999997</v>
      </c>
      <c r="O457" s="45">
        <f t="shared" si="46"/>
        <v>316709.21999999997</v>
      </c>
      <c r="P457" s="57"/>
      <c r="Q457" s="69"/>
    </row>
    <row r="458" spans="1:17" s="66" customFormat="1" x14ac:dyDescent="0.25">
      <c r="A458" s="67"/>
      <c r="B458" s="67"/>
      <c r="C458" s="61"/>
      <c r="D458" s="61"/>
      <c r="E458" s="63" t="s">
        <v>432</v>
      </c>
      <c r="G458" s="68" t="s">
        <v>373</v>
      </c>
      <c r="H458" s="94">
        <v>0</v>
      </c>
      <c r="I458" s="94">
        <v>0</v>
      </c>
      <c r="J458" s="94">
        <v>0</v>
      </c>
      <c r="K458" s="94">
        <v>0</v>
      </c>
      <c r="L458" s="94">
        <v>0</v>
      </c>
      <c r="M458" s="94">
        <v>0</v>
      </c>
      <c r="N458" s="90">
        <v>611739.39</v>
      </c>
      <c r="O458" s="45">
        <f t="shared" si="46"/>
        <v>611739.39</v>
      </c>
      <c r="P458" s="57"/>
      <c r="Q458" s="69"/>
    </row>
    <row r="459" spans="1:17" s="66" customFormat="1" x14ac:dyDescent="0.25">
      <c r="A459" s="67"/>
      <c r="B459" s="67"/>
      <c r="C459" s="61"/>
      <c r="D459" s="61"/>
      <c r="E459" s="63" t="s">
        <v>433</v>
      </c>
      <c r="G459" s="68" t="s">
        <v>96</v>
      </c>
      <c r="H459" s="94">
        <v>0</v>
      </c>
      <c r="I459" s="94">
        <v>0</v>
      </c>
      <c r="J459" s="94">
        <v>0</v>
      </c>
      <c r="K459" s="94">
        <v>0</v>
      </c>
      <c r="L459" s="94">
        <v>0</v>
      </c>
      <c r="M459" s="94">
        <v>0</v>
      </c>
      <c r="N459" s="90">
        <v>770318.68</v>
      </c>
      <c r="O459" s="45">
        <f t="shared" si="46"/>
        <v>770318.68</v>
      </c>
      <c r="P459" s="57"/>
      <c r="Q459" s="69"/>
    </row>
    <row r="460" spans="1:17" s="66" customFormat="1" x14ac:dyDescent="0.25">
      <c r="A460" s="67"/>
      <c r="B460" s="67"/>
      <c r="C460" s="61"/>
      <c r="D460" s="61"/>
      <c r="E460" s="63" t="s">
        <v>434</v>
      </c>
      <c r="G460" s="68" t="s">
        <v>435</v>
      </c>
      <c r="H460" s="94">
        <v>0</v>
      </c>
      <c r="I460" s="94">
        <v>0</v>
      </c>
      <c r="J460" s="94">
        <v>0</v>
      </c>
      <c r="K460" s="94">
        <v>0</v>
      </c>
      <c r="L460" s="94">
        <v>0</v>
      </c>
      <c r="M460" s="94">
        <v>0</v>
      </c>
      <c r="N460" s="90">
        <v>1645786.06</v>
      </c>
      <c r="O460" s="45">
        <f t="shared" si="46"/>
        <v>1645786.06</v>
      </c>
      <c r="P460" s="57"/>
      <c r="Q460" s="69"/>
    </row>
    <row r="461" spans="1:17" s="66" customFormat="1" x14ac:dyDescent="0.25">
      <c r="A461" s="67"/>
      <c r="B461" s="67"/>
      <c r="C461" s="61"/>
      <c r="D461" s="61"/>
      <c r="E461" s="63" t="s">
        <v>436</v>
      </c>
      <c r="G461" s="68" t="s">
        <v>98</v>
      </c>
      <c r="H461" s="94">
        <v>0</v>
      </c>
      <c r="I461" s="94">
        <v>0</v>
      </c>
      <c r="J461" s="94">
        <v>0</v>
      </c>
      <c r="K461" s="94">
        <v>0</v>
      </c>
      <c r="L461" s="94">
        <v>0</v>
      </c>
      <c r="M461" s="94">
        <v>0</v>
      </c>
      <c r="N461" s="90">
        <v>380629.57</v>
      </c>
      <c r="O461" s="45">
        <f t="shared" si="46"/>
        <v>380629.57</v>
      </c>
      <c r="P461" s="57"/>
      <c r="Q461" s="69"/>
    </row>
    <row r="462" spans="1:17" s="66" customFormat="1" x14ac:dyDescent="0.25">
      <c r="A462" s="67"/>
      <c r="B462" s="67"/>
      <c r="C462" s="61"/>
      <c r="D462" s="61"/>
      <c r="E462" s="63" t="s">
        <v>436</v>
      </c>
      <c r="G462" s="68" t="s">
        <v>98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0">
        <v>708789.98</v>
      </c>
      <c r="O462" s="45">
        <f t="shared" si="46"/>
        <v>708789.98</v>
      </c>
      <c r="P462" s="57"/>
      <c r="Q462" s="69"/>
    </row>
    <row r="463" spans="1:17" s="66" customFormat="1" x14ac:dyDescent="0.25">
      <c r="A463" s="67"/>
      <c r="B463" s="67"/>
      <c r="C463" s="61"/>
      <c r="D463" s="61"/>
      <c r="E463" s="63" t="s">
        <v>437</v>
      </c>
      <c r="G463" s="68" t="s">
        <v>93</v>
      </c>
      <c r="H463" s="94">
        <v>0</v>
      </c>
      <c r="I463" s="94">
        <v>0</v>
      </c>
      <c r="J463" s="94">
        <v>0</v>
      </c>
      <c r="K463" s="94">
        <v>0</v>
      </c>
      <c r="L463" s="94">
        <v>0</v>
      </c>
      <c r="M463" s="94">
        <v>0</v>
      </c>
      <c r="N463" s="90">
        <v>1611407.62</v>
      </c>
      <c r="O463" s="45">
        <f t="shared" si="46"/>
        <v>1611407.62</v>
      </c>
      <c r="P463" s="57"/>
      <c r="Q463" s="69"/>
    </row>
    <row r="464" spans="1:17" s="66" customFormat="1" x14ac:dyDescent="0.25">
      <c r="A464" s="67"/>
      <c r="B464" s="67"/>
      <c r="C464" s="61"/>
      <c r="D464" s="61"/>
      <c r="E464" s="63" t="s">
        <v>438</v>
      </c>
      <c r="G464" s="68" t="s">
        <v>369</v>
      </c>
      <c r="H464" s="94">
        <v>0</v>
      </c>
      <c r="I464" s="94">
        <v>0</v>
      </c>
      <c r="J464" s="94">
        <v>0</v>
      </c>
      <c r="K464" s="94">
        <v>0</v>
      </c>
      <c r="L464" s="94">
        <v>0</v>
      </c>
      <c r="M464" s="94">
        <v>0</v>
      </c>
      <c r="N464" s="90">
        <v>653149.17000000004</v>
      </c>
      <c r="O464" s="45">
        <f t="shared" si="46"/>
        <v>653149.17000000004</v>
      </c>
      <c r="P464" s="57"/>
      <c r="Q464" s="69"/>
    </row>
    <row r="465" spans="1:17" s="66" customFormat="1" x14ac:dyDescent="0.25">
      <c r="A465" s="67"/>
      <c r="B465" s="67"/>
      <c r="C465" s="61"/>
      <c r="D465" s="61"/>
      <c r="E465" s="63" t="s">
        <v>439</v>
      </c>
      <c r="G465" s="68" t="s">
        <v>122</v>
      </c>
      <c r="H465" s="94">
        <v>0</v>
      </c>
      <c r="I465" s="94">
        <v>0</v>
      </c>
      <c r="J465" s="94">
        <v>0</v>
      </c>
      <c r="K465" s="94">
        <v>0</v>
      </c>
      <c r="L465" s="94">
        <v>0</v>
      </c>
      <c r="M465" s="94">
        <v>0</v>
      </c>
      <c r="N465" s="90">
        <v>270421.17</v>
      </c>
      <c r="O465" s="45">
        <f t="shared" si="46"/>
        <v>270421.17</v>
      </c>
      <c r="P465" s="57"/>
      <c r="Q465" s="69"/>
    </row>
    <row r="466" spans="1:17" s="66" customFormat="1" x14ac:dyDescent="0.25">
      <c r="A466" s="67"/>
      <c r="B466" s="67"/>
      <c r="C466" s="61"/>
      <c r="D466" s="61"/>
      <c r="E466" s="63" t="s">
        <v>440</v>
      </c>
      <c r="G466" s="68" t="s">
        <v>345</v>
      </c>
      <c r="H466" s="94">
        <v>0</v>
      </c>
      <c r="I466" s="94">
        <v>0</v>
      </c>
      <c r="J466" s="94">
        <v>0</v>
      </c>
      <c r="K466" s="94">
        <v>0</v>
      </c>
      <c r="L466" s="94">
        <v>0</v>
      </c>
      <c r="M466" s="94">
        <v>0</v>
      </c>
      <c r="N466" s="90">
        <v>616717.18000000005</v>
      </c>
      <c r="O466" s="45">
        <f t="shared" si="46"/>
        <v>616717.18000000005</v>
      </c>
      <c r="P466" s="57"/>
      <c r="Q466" s="69"/>
    </row>
    <row r="467" spans="1:17" s="66" customFormat="1" x14ac:dyDescent="0.25">
      <c r="A467" s="67"/>
      <c r="B467" s="67"/>
      <c r="C467" s="61"/>
      <c r="D467" s="61"/>
      <c r="E467" s="63" t="s">
        <v>441</v>
      </c>
      <c r="G467" s="68" t="s">
        <v>216</v>
      </c>
      <c r="H467" s="94">
        <v>0</v>
      </c>
      <c r="I467" s="94">
        <v>0</v>
      </c>
      <c r="J467" s="94">
        <v>0</v>
      </c>
      <c r="K467" s="94">
        <v>0</v>
      </c>
      <c r="L467" s="94">
        <v>0</v>
      </c>
      <c r="M467" s="94">
        <v>0</v>
      </c>
      <c r="N467" s="90">
        <v>730394.52</v>
      </c>
      <c r="O467" s="45">
        <f t="shared" si="46"/>
        <v>730394.52</v>
      </c>
      <c r="P467" s="57"/>
      <c r="Q467" s="69"/>
    </row>
    <row r="468" spans="1:17" s="66" customFormat="1" x14ac:dyDescent="0.25">
      <c r="A468" s="67"/>
      <c r="B468" s="67"/>
      <c r="C468" s="61"/>
      <c r="D468" s="61"/>
      <c r="E468" s="63" t="s">
        <v>442</v>
      </c>
      <c r="G468" s="68" t="s">
        <v>39</v>
      </c>
      <c r="H468" s="94">
        <v>0</v>
      </c>
      <c r="I468" s="94">
        <v>0</v>
      </c>
      <c r="J468" s="94">
        <v>0</v>
      </c>
      <c r="K468" s="94">
        <v>0</v>
      </c>
      <c r="L468" s="94">
        <v>0</v>
      </c>
      <c r="M468" s="94">
        <v>0</v>
      </c>
      <c r="N468" s="90">
        <v>1060158.68</v>
      </c>
      <c r="O468" s="45">
        <f t="shared" si="46"/>
        <v>1060158.68</v>
      </c>
      <c r="P468" s="57"/>
      <c r="Q468" s="69"/>
    </row>
    <row r="469" spans="1:17" s="66" customFormat="1" x14ac:dyDescent="0.25">
      <c r="A469" s="67"/>
      <c r="B469" s="67"/>
      <c r="C469" s="61"/>
      <c r="D469" s="61"/>
      <c r="E469" s="63" t="s">
        <v>443</v>
      </c>
      <c r="G469" s="68" t="s">
        <v>34</v>
      </c>
      <c r="H469" s="94">
        <v>0</v>
      </c>
      <c r="I469" s="94">
        <v>0</v>
      </c>
      <c r="J469" s="94">
        <v>0</v>
      </c>
      <c r="K469" s="94">
        <v>0</v>
      </c>
      <c r="L469" s="94">
        <v>0</v>
      </c>
      <c r="M469" s="94">
        <v>0</v>
      </c>
      <c r="N469" s="90">
        <v>1847001.73</v>
      </c>
      <c r="O469" s="45">
        <f t="shared" si="46"/>
        <v>1847001.73</v>
      </c>
      <c r="P469" s="57"/>
      <c r="Q469" s="69"/>
    </row>
    <row r="470" spans="1:17" s="66" customFormat="1" x14ac:dyDescent="0.25">
      <c r="A470" s="67"/>
      <c r="B470" s="67"/>
      <c r="C470" s="61"/>
      <c r="D470" s="61"/>
      <c r="E470" s="63" t="s">
        <v>444</v>
      </c>
      <c r="G470" s="68" t="s">
        <v>262</v>
      </c>
      <c r="H470" s="94">
        <v>0</v>
      </c>
      <c r="I470" s="94">
        <v>0</v>
      </c>
      <c r="J470" s="94">
        <v>0</v>
      </c>
      <c r="K470" s="94">
        <v>0</v>
      </c>
      <c r="L470" s="94">
        <v>0</v>
      </c>
      <c r="M470" s="94">
        <v>0</v>
      </c>
      <c r="N470" s="90">
        <v>305684.53000000003</v>
      </c>
      <c r="O470" s="45">
        <f t="shared" si="46"/>
        <v>305684.53000000003</v>
      </c>
      <c r="P470" s="57"/>
      <c r="Q470" s="69"/>
    </row>
    <row r="471" spans="1:17" s="66" customFormat="1" x14ac:dyDescent="0.25">
      <c r="A471" s="67"/>
      <c r="B471" s="67"/>
      <c r="C471" s="61"/>
      <c r="D471" s="61"/>
      <c r="E471" s="63" t="s">
        <v>444</v>
      </c>
      <c r="G471" s="68" t="s">
        <v>262</v>
      </c>
      <c r="H471" s="94">
        <v>0</v>
      </c>
      <c r="I471" s="94">
        <v>0</v>
      </c>
      <c r="J471" s="94">
        <v>0</v>
      </c>
      <c r="K471" s="94">
        <v>0</v>
      </c>
      <c r="L471" s="94">
        <v>0</v>
      </c>
      <c r="M471" s="94">
        <v>0</v>
      </c>
      <c r="N471" s="90">
        <v>1479502.35</v>
      </c>
      <c r="O471" s="45">
        <f t="shared" si="46"/>
        <v>1479502.35</v>
      </c>
      <c r="P471" s="57"/>
      <c r="Q471" s="69"/>
    </row>
    <row r="472" spans="1:17" s="66" customFormat="1" x14ac:dyDescent="0.25">
      <c r="A472" s="67"/>
      <c r="B472" s="67"/>
      <c r="C472" s="61"/>
      <c r="D472" s="61"/>
      <c r="E472" s="63" t="s">
        <v>445</v>
      </c>
      <c r="G472" s="68" t="s">
        <v>254</v>
      </c>
      <c r="H472" s="94">
        <v>0</v>
      </c>
      <c r="I472" s="94">
        <v>0</v>
      </c>
      <c r="J472" s="94">
        <v>0</v>
      </c>
      <c r="K472" s="94">
        <v>0</v>
      </c>
      <c r="L472" s="94">
        <v>0</v>
      </c>
      <c r="M472" s="94">
        <v>0</v>
      </c>
      <c r="N472" s="90">
        <v>2067077.99</v>
      </c>
      <c r="O472" s="45">
        <f t="shared" si="46"/>
        <v>2067077.99</v>
      </c>
      <c r="P472" s="57"/>
      <c r="Q472" s="69"/>
    </row>
    <row r="473" spans="1:17" s="66" customFormat="1" x14ac:dyDescent="0.25">
      <c r="A473" s="67"/>
      <c r="B473" s="67"/>
      <c r="C473" s="61"/>
      <c r="D473" s="61"/>
      <c r="E473" s="63" t="s">
        <v>446</v>
      </c>
      <c r="G473" s="68" t="s">
        <v>98</v>
      </c>
      <c r="H473" s="94">
        <v>0</v>
      </c>
      <c r="I473" s="94">
        <v>0</v>
      </c>
      <c r="J473" s="94">
        <v>0</v>
      </c>
      <c r="K473" s="94">
        <v>0</v>
      </c>
      <c r="L473" s="94">
        <v>0</v>
      </c>
      <c r="M473" s="94">
        <v>0</v>
      </c>
      <c r="N473" s="90">
        <v>1191958.1100000001</v>
      </c>
      <c r="O473" s="45">
        <f t="shared" si="46"/>
        <v>1191958.1100000001</v>
      </c>
      <c r="P473" s="57"/>
      <c r="Q473" s="69"/>
    </row>
    <row r="474" spans="1:17" s="66" customFormat="1" x14ac:dyDescent="0.25">
      <c r="A474" s="67"/>
      <c r="B474" s="67"/>
      <c r="C474" s="61"/>
      <c r="D474" s="61"/>
      <c r="E474" s="63" t="s">
        <v>447</v>
      </c>
      <c r="G474" s="68" t="s">
        <v>48</v>
      </c>
      <c r="H474" s="94">
        <v>0</v>
      </c>
      <c r="I474" s="94">
        <v>0</v>
      </c>
      <c r="J474" s="94">
        <v>0</v>
      </c>
      <c r="K474" s="94">
        <v>0</v>
      </c>
      <c r="L474" s="94">
        <v>0</v>
      </c>
      <c r="M474" s="94">
        <v>0</v>
      </c>
      <c r="N474" s="90">
        <v>1851774.85</v>
      </c>
      <c r="O474" s="45">
        <f t="shared" si="46"/>
        <v>1851774.85</v>
      </c>
      <c r="P474" s="57"/>
      <c r="Q474" s="69"/>
    </row>
    <row r="475" spans="1:17" s="66" customFormat="1" x14ac:dyDescent="0.25">
      <c r="A475" s="67"/>
      <c r="B475" s="67"/>
      <c r="C475" s="61"/>
      <c r="D475" s="61"/>
      <c r="E475" s="63" t="s">
        <v>448</v>
      </c>
      <c r="G475" s="68" t="s">
        <v>107</v>
      </c>
      <c r="H475" s="94">
        <v>0</v>
      </c>
      <c r="I475" s="94">
        <v>0</v>
      </c>
      <c r="J475" s="94">
        <v>0</v>
      </c>
      <c r="K475" s="94">
        <v>0</v>
      </c>
      <c r="L475" s="94">
        <v>0</v>
      </c>
      <c r="M475" s="94">
        <v>0</v>
      </c>
      <c r="N475" s="90">
        <v>2463552.2999999998</v>
      </c>
      <c r="O475" s="45">
        <f t="shared" si="46"/>
        <v>2463552.2999999998</v>
      </c>
      <c r="P475" s="57"/>
      <c r="Q475" s="69"/>
    </row>
    <row r="476" spans="1:17" s="66" customFormat="1" x14ac:dyDescent="0.25">
      <c r="A476" s="67"/>
      <c r="B476" s="67"/>
      <c r="C476" s="61"/>
      <c r="D476" s="61"/>
      <c r="E476" s="63" t="s">
        <v>449</v>
      </c>
      <c r="G476" s="68" t="s">
        <v>282</v>
      </c>
      <c r="H476" s="94">
        <v>0</v>
      </c>
      <c r="I476" s="94">
        <v>0</v>
      </c>
      <c r="J476" s="94">
        <v>0</v>
      </c>
      <c r="K476" s="94">
        <v>0</v>
      </c>
      <c r="L476" s="94">
        <v>0</v>
      </c>
      <c r="M476" s="94">
        <v>0</v>
      </c>
      <c r="N476" s="90">
        <v>989103.68</v>
      </c>
      <c r="O476" s="45">
        <f t="shared" si="46"/>
        <v>989103.68</v>
      </c>
      <c r="P476" s="57"/>
      <c r="Q476" s="69"/>
    </row>
    <row r="477" spans="1:17" s="66" customFormat="1" x14ac:dyDescent="0.25">
      <c r="A477" s="67"/>
      <c r="B477" s="67"/>
      <c r="C477" s="61"/>
      <c r="D477" s="61"/>
      <c r="E477" s="63" t="s">
        <v>450</v>
      </c>
      <c r="G477" s="68" t="s">
        <v>154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0">
        <v>720503.14</v>
      </c>
      <c r="O477" s="45">
        <f t="shared" si="46"/>
        <v>720503.14</v>
      </c>
      <c r="P477" s="57"/>
      <c r="Q477" s="69"/>
    </row>
    <row r="478" spans="1:17" s="66" customFormat="1" x14ac:dyDescent="0.25">
      <c r="A478" s="67"/>
      <c r="B478" s="67"/>
      <c r="C478" s="61"/>
      <c r="D478" s="61"/>
      <c r="E478" s="63" t="s">
        <v>451</v>
      </c>
      <c r="G478" s="68" t="s">
        <v>126</v>
      </c>
      <c r="H478" s="94">
        <v>0</v>
      </c>
      <c r="I478" s="94">
        <v>0</v>
      </c>
      <c r="J478" s="94">
        <v>0</v>
      </c>
      <c r="K478" s="94">
        <v>0</v>
      </c>
      <c r="L478" s="94">
        <v>0</v>
      </c>
      <c r="M478" s="94">
        <v>0</v>
      </c>
      <c r="N478" s="90">
        <v>2071943.65</v>
      </c>
      <c r="O478" s="45">
        <f t="shared" si="46"/>
        <v>2071943.65</v>
      </c>
      <c r="P478" s="57"/>
      <c r="Q478" s="69"/>
    </row>
    <row r="479" spans="1:17" s="66" customFormat="1" x14ac:dyDescent="0.25">
      <c r="A479" s="67"/>
      <c r="B479" s="67"/>
      <c r="C479" s="61"/>
      <c r="D479" s="61"/>
      <c r="E479" s="63" t="s">
        <v>452</v>
      </c>
      <c r="G479" s="68" t="s">
        <v>128</v>
      </c>
      <c r="H479" s="94">
        <v>0</v>
      </c>
      <c r="I479" s="94">
        <v>0</v>
      </c>
      <c r="J479" s="94">
        <v>0</v>
      </c>
      <c r="K479" s="94">
        <v>0</v>
      </c>
      <c r="L479" s="94">
        <v>0</v>
      </c>
      <c r="M479" s="94">
        <v>0</v>
      </c>
      <c r="N479" s="90">
        <v>39263.53</v>
      </c>
      <c r="O479" s="45">
        <f t="shared" si="46"/>
        <v>39263.53</v>
      </c>
      <c r="P479" s="57"/>
      <c r="Q479" s="69"/>
    </row>
    <row r="480" spans="1:17" s="66" customFormat="1" x14ac:dyDescent="0.25">
      <c r="A480" s="67"/>
      <c r="B480" s="67"/>
      <c r="C480" s="61"/>
      <c r="D480" s="61"/>
      <c r="E480" s="63" t="s">
        <v>452</v>
      </c>
      <c r="G480" s="68" t="s">
        <v>128</v>
      </c>
      <c r="H480" s="94">
        <v>0</v>
      </c>
      <c r="I480" s="94">
        <v>0</v>
      </c>
      <c r="J480" s="94">
        <v>0</v>
      </c>
      <c r="K480" s="94">
        <v>0</v>
      </c>
      <c r="L480" s="94">
        <v>0</v>
      </c>
      <c r="M480" s="94">
        <v>0</v>
      </c>
      <c r="N480" s="90">
        <v>908801.27</v>
      </c>
      <c r="O480" s="45">
        <f t="shared" si="46"/>
        <v>908801.27</v>
      </c>
      <c r="P480" s="57"/>
      <c r="Q480" s="69"/>
    </row>
    <row r="481" spans="1:17" s="66" customFormat="1" x14ac:dyDescent="0.25">
      <c r="A481" s="67"/>
      <c r="B481" s="67"/>
      <c r="C481" s="61"/>
      <c r="D481" s="61"/>
      <c r="E481" s="63" t="s">
        <v>453</v>
      </c>
      <c r="G481" s="68" t="s">
        <v>170</v>
      </c>
      <c r="H481" s="94">
        <v>0</v>
      </c>
      <c r="I481" s="94">
        <v>0</v>
      </c>
      <c r="J481" s="94">
        <v>0</v>
      </c>
      <c r="K481" s="94">
        <v>0</v>
      </c>
      <c r="L481" s="94">
        <v>0</v>
      </c>
      <c r="M481" s="94">
        <v>0</v>
      </c>
      <c r="N481" s="90">
        <v>304032.69</v>
      </c>
      <c r="O481" s="45">
        <f t="shared" si="46"/>
        <v>304032.69</v>
      </c>
      <c r="P481" s="57"/>
      <c r="Q481" s="69"/>
    </row>
    <row r="482" spans="1:17" s="66" customFormat="1" x14ac:dyDescent="0.25">
      <c r="A482" s="67"/>
      <c r="B482" s="67"/>
      <c r="C482" s="61"/>
      <c r="D482" s="61"/>
      <c r="E482" s="63" t="s">
        <v>453</v>
      </c>
      <c r="G482" s="68" t="s">
        <v>170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0">
        <v>1428436.89</v>
      </c>
      <c r="O482" s="45">
        <f t="shared" si="46"/>
        <v>1428436.89</v>
      </c>
      <c r="P482" s="57"/>
      <c r="Q482" s="69"/>
    </row>
    <row r="483" spans="1:17" s="66" customFormat="1" x14ac:dyDescent="0.25">
      <c r="A483" s="67"/>
      <c r="B483" s="67"/>
      <c r="C483" s="61"/>
      <c r="D483" s="61"/>
      <c r="E483" s="63" t="s">
        <v>454</v>
      </c>
      <c r="G483" s="68" t="s">
        <v>373</v>
      </c>
      <c r="H483" s="94">
        <v>0</v>
      </c>
      <c r="I483" s="94">
        <v>0</v>
      </c>
      <c r="J483" s="94">
        <v>0</v>
      </c>
      <c r="K483" s="94">
        <v>0</v>
      </c>
      <c r="L483" s="94">
        <v>0</v>
      </c>
      <c r="M483" s="94">
        <v>0</v>
      </c>
      <c r="N483" s="90">
        <v>109342.33</v>
      </c>
      <c r="O483" s="45">
        <f t="shared" si="46"/>
        <v>109342.33</v>
      </c>
      <c r="P483" s="57"/>
      <c r="Q483" s="69"/>
    </row>
    <row r="484" spans="1:17" s="66" customFormat="1" x14ac:dyDescent="0.25">
      <c r="A484" s="67"/>
      <c r="B484" s="67"/>
      <c r="C484" s="61"/>
      <c r="D484" s="61"/>
      <c r="E484" s="63" t="s">
        <v>454</v>
      </c>
      <c r="G484" s="68" t="s">
        <v>373</v>
      </c>
      <c r="H484" s="94">
        <v>0</v>
      </c>
      <c r="I484" s="94">
        <v>0</v>
      </c>
      <c r="J484" s="94">
        <v>0</v>
      </c>
      <c r="K484" s="94">
        <v>0</v>
      </c>
      <c r="L484" s="94">
        <v>0</v>
      </c>
      <c r="M484" s="94">
        <v>0</v>
      </c>
      <c r="N484" s="90">
        <v>1007449.19</v>
      </c>
      <c r="O484" s="45">
        <f t="shared" si="46"/>
        <v>1007449.19</v>
      </c>
      <c r="P484" s="57"/>
      <c r="Q484" s="69"/>
    </row>
    <row r="485" spans="1:17" s="66" customFormat="1" x14ac:dyDescent="0.25">
      <c r="A485" s="67"/>
      <c r="B485" s="67"/>
      <c r="C485" s="61"/>
      <c r="D485" s="61"/>
      <c r="E485" s="63" t="s">
        <v>455</v>
      </c>
      <c r="G485" s="68" t="s">
        <v>183</v>
      </c>
      <c r="H485" s="94">
        <v>0</v>
      </c>
      <c r="I485" s="94">
        <v>0</v>
      </c>
      <c r="J485" s="94">
        <v>0</v>
      </c>
      <c r="K485" s="94">
        <v>0</v>
      </c>
      <c r="L485" s="94">
        <v>0</v>
      </c>
      <c r="M485" s="94">
        <v>0</v>
      </c>
      <c r="N485" s="90">
        <v>555758.02</v>
      </c>
      <c r="O485" s="45">
        <f t="shared" si="46"/>
        <v>555758.02</v>
      </c>
      <c r="P485" s="57"/>
      <c r="Q485" s="69"/>
    </row>
    <row r="486" spans="1:17" s="66" customFormat="1" x14ac:dyDescent="0.25">
      <c r="A486" s="67"/>
      <c r="B486" s="67"/>
      <c r="C486" s="61"/>
      <c r="D486" s="61"/>
      <c r="E486" s="63" t="s">
        <v>456</v>
      </c>
      <c r="G486" s="68" t="s">
        <v>183</v>
      </c>
      <c r="H486" s="94">
        <v>0</v>
      </c>
      <c r="I486" s="94">
        <v>0</v>
      </c>
      <c r="J486" s="94">
        <v>0</v>
      </c>
      <c r="K486" s="94">
        <v>0</v>
      </c>
      <c r="L486" s="94">
        <v>0</v>
      </c>
      <c r="M486" s="94">
        <v>0</v>
      </c>
      <c r="N486" s="90">
        <v>439405.88</v>
      </c>
      <c r="O486" s="45">
        <f t="shared" si="46"/>
        <v>439405.88</v>
      </c>
      <c r="P486" s="57"/>
      <c r="Q486" s="69"/>
    </row>
    <row r="487" spans="1:17" s="66" customFormat="1" x14ac:dyDescent="0.25">
      <c r="A487" s="67"/>
      <c r="B487" s="67"/>
      <c r="C487" s="61"/>
      <c r="D487" s="61"/>
      <c r="E487" s="63" t="s">
        <v>457</v>
      </c>
      <c r="G487" s="68" t="s">
        <v>22</v>
      </c>
      <c r="H487" s="94">
        <v>0</v>
      </c>
      <c r="I487" s="94">
        <v>0</v>
      </c>
      <c r="J487" s="94">
        <v>0</v>
      </c>
      <c r="K487" s="94">
        <v>0</v>
      </c>
      <c r="L487" s="94">
        <v>0</v>
      </c>
      <c r="M487" s="94">
        <v>0</v>
      </c>
      <c r="N487" s="90">
        <v>1839837.06</v>
      </c>
      <c r="O487" s="45">
        <f t="shared" si="46"/>
        <v>1839837.06</v>
      </c>
      <c r="P487" s="57"/>
      <c r="Q487" s="69"/>
    </row>
    <row r="488" spans="1:17" s="66" customFormat="1" x14ac:dyDescent="0.25">
      <c r="A488" s="67"/>
      <c r="B488" s="67"/>
      <c r="C488" s="61"/>
      <c r="D488" s="61"/>
      <c r="E488" s="63" t="s">
        <v>458</v>
      </c>
      <c r="G488" s="68" t="s">
        <v>362</v>
      </c>
      <c r="H488" s="94">
        <v>0</v>
      </c>
      <c r="I488" s="94">
        <v>0</v>
      </c>
      <c r="J488" s="94">
        <v>0</v>
      </c>
      <c r="K488" s="94">
        <v>0</v>
      </c>
      <c r="L488" s="94">
        <v>0</v>
      </c>
      <c r="M488" s="94">
        <v>0</v>
      </c>
      <c r="N488" s="90">
        <v>854009.76</v>
      </c>
      <c r="O488" s="45">
        <f t="shared" si="46"/>
        <v>854009.76</v>
      </c>
      <c r="P488" s="57"/>
      <c r="Q488" s="69"/>
    </row>
    <row r="489" spans="1:17" s="66" customFormat="1" x14ac:dyDescent="0.25">
      <c r="A489" s="67"/>
      <c r="B489" s="67"/>
      <c r="C489" s="61"/>
      <c r="D489" s="61"/>
      <c r="E489" s="63" t="s">
        <v>459</v>
      </c>
      <c r="G489" s="68" t="s">
        <v>59</v>
      </c>
      <c r="H489" s="94">
        <v>0</v>
      </c>
      <c r="I489" s="94">
        <v>0</v>
      </c>
      <c r="J489" s="94">
        <v>0</v>
      </c>
      <c r="K489" s="94">
        <v>0</v>
      </c>
      <c r="L489" s="94">
        <v>0</v>
      </c>
      <c r="M489" s="94">
        <v>0</v>
      </c>
      <c r="N489" s="90">
        <v>267178.65000000002</v>
      </c>
      <c r="O489" s="45">
        <f t="shared" si="46"/>
        <v>267178.65000000002</v>
      </c>
      <c r="P489" s="57"/>
      <c r="Q489" s="69"/>
    </row>
    <row r="490" spans="1:17" s="66" customFormat="1" x14ac:dyDescent="0.25">
      <c r="A490" s="67"/>
      <c r="B490" s="67"/>
      <c r="C490" s="61"/>
      <c r="D490" s="61"/>
      <c r="E490" s="63" t="s">
        <v>459</v>
      </c>
      <c r="G490" s="68" t="s">
        <v>59</v>
      </c>
      <c r="H490" s="94">
        <v>0</v>
      </c>
      <c r="I490" s="94">
        <v>0</v>
      </c>
      <c r="J490" s="94">
        <v>0</v>
      </c>
      <c r="K490" s="94">
        <v>0</v>
      </c>
      <c r="L490" s="94">
        <v>0</v>
      </c>
      <c r="M490" s="94">
        <v>0</v>
      </c>
      <c r="N490" s="90">
        <v>2379791.62</v>
      </c>
      <c r="O490" s="45">
        <f t="shared" si="46"/>
        <v>2379791.62</v>
      </c>
      <c r="P490" s="57"/>
      <c r="Q490" s="69"/>
    </row>
    <row r="491" spans="1:17" s="66" customFormat="1" x14ac:dyDescent="0.25">
      <c r="A491" s="67"/>
      <c r="B491" s="67"/>
      <c r="C491" s="61"/>
      <c r="D491" s="61"/>
      <c r="E491" s="63" t="s">
        <v>460</v>
      </c>
      <c r="G491" s="68" t="s">
        <v>234</v>
      </c>
      <c r="H491" s="94">
        <v>0</v>
      </c>
      <c r="I491" s="94">
        <v>0</v>
      </c>
      <c r="J491" s="94">
        <v>0</v>
      </c>
      <c r="K491" s="94">
        <v>0</v>
      </c>
      <c r="L491" s="94">
        <v>0</v>
      </c>
      <c r="M491" s="94">
        <v>0</v>
      </c>
      <c r="N491" s="90">
        <v>479912.51</v>
      </c>
      <c r="O491" s="45">
        <f t="shared" si="46"/>
        <v>479912.51</v>
      </c>
      <c r="P491" s="57"/>
      <c r="Q491" s="69"/>
    </row>
    <row r="492" spans="1:17" s="66" customFormat="1" x14ac:dyDescent="0.25">
      <c r="A492" s="67"/>
      <c r="B492" s="67"/>
      <c r="C492" s="61"/>
      <c r="D492" s="61"/>
      <c r="E492" s="63" t="s">
        <v>460</v>
      </c>
      <c r="G492" s="68" t="s">
        <v>234</v>
      </c>
      <c r="H492" s="94">
        <v>0</v>
      </c>
      <c r="I492" s="94">
        <v>0</v>
      </c>
      <c r="J492" s="94">
        <v>0</v>
      </c>
      <c r="K492" s="94">
        <v>0</v>
      </c>
      <c r="L492" s="94">
        <v>0</v>
      </c>
      <c r="M492" s="94">
        <v>0</v>
      </c>
      <c r="N492" s="90">
        <v>1454341.23</v>
      </c>
      <c r="O492" s="45">
        <f t="shared" si="46"/>
        <v>1454341.23</v>
      </c>
      <c r="P492" s="57"/>
      <c r="Q492" s="69"/>
    </row>
    <row r="493" spans="1:17" s="66" customFormat="1" x14ac:dyDescent="0.25">
      <c r="A493" s="67"/>
      <c r="B493" s="67"/>
      <c r="C493" s="61"/>
      <c r="D493" s="61"/>
      <c r="E493" s="63" t="s">
        <v>461</v>
      </c>
      <c r="G493" s="68" t="s">
        <v>234</v>
      </c>
      <c r="H493" s="94">
        <v>0</v>
      </c>
      <c r="I493" s="94">
        <v>0</v>
      </c>
      <c r="J493" s="94">
        <v>0</v>
      </c>
      <c r="K493" s="94">
        <v>0</v>
      </c>
      <c r="L493" s="94">
        <v>0</v>
      </c>
      <c r="M493" s="94">
        <v>0</v>
      </c>
      <c r="N493" s="90">
        <v>854510.83</v>
      </c>
      <c r="O493" s="45">
        <f t="shared" ref="O493:O529" si="47">SUM(H493:N493)</f>
        <v>854510.83</v>
      </c>
      <c r="P493" s="57"/>
      <c r="Q493" s="69"/>
    </row>
    <row r="494" spans="1:17" s="66" customFormat="1" x14ac:dyDescent="0.25">
      <c r="A494" s="67"/>
      <c r="B494" s="67"/>
      <c r="C494" s="61"/>
      <c r="D494" s="61"/>
      <c r="E494" s="63" t="s">
        <v>461</v>
      </c>
      <c r="G494" s="68" t="s">
        <v>234</v>
      </c>
      <c r="H494" s="94">
        <v>0</v>
      </c>
      <c r="I494" s="94">
        <v>0</v>
      </c>
      <c r="J494" s="94">
        <v>0</v>
      </c>
      <c r="K494" s="94">
        <v>0</v>
      </c>
      <c r="L494" s="94">
        <v>0</v>
      </c>
      <c r="M494" s="94">
        <v>0</v>
      </c>
      <c r="N494" s="90">
        <v>1122200.82</v>
      </c>
      <c r="O494" s="45">
        <f t="shared" si="47"/>
        <v>1122200.82</v>
      </c>
      <c r="P494" s="57"/>
      <c r="Q494" s="69"/>
    </row>
    <row r="495" spans="1:17" s="66" customFormat="1" x14ac:dyDescent="0.25">
      <c r="A495" s="67"/>
      <c r="B495" s="67"/>
      <c r="C495" s="61"/>
      <c r="D495" s="61"/>
      <c r="E495" s="63" t="s">
        <v>462</v>
      </c>
      <c r="G495" s="68" t="s">
        <v>236</v>
      </c>
      <c r="H495" s="94">
        <v>0</v>
      </c>
      <c r="I495" s="94">
        <v>0</v>
      </c>
      <c r="J495" s="94">
        <v>0</v>
      </c>
      <c r="K495" s="94">
        <v>0</v>
      </c>
      <c r="L495" s="94">
        <v>0</v>
      </c>
      <c r="M495" s="94">
        <v>0</v>
      </c>
      <c r="N495" s="90">
        <v>1413914.24</v>
      </c>
      <c r="O495" s="45">
        <f t="shared" si="47"/>
        <v>1413914.24</v>
      </c>
      <c r="P495" s="57"/>
      <c r="Q495" s="69"/>
    </row>
    <row r="496" spans="1:17" s="66" customFormat="1" x14ac:dyDescent="0.25">
      <c r="A496" s="67"/>
      <c r="B496" s="67"/>
      <c r="C496" s="61"/>
      <c r="D496" s="61"/>
      <c r="E496" s="63" t="s">
        <v>462</v>
      </c>
      <c r="G496" s="68" t="s">
        <v>236</v>
      </c>
      <c r="H496" s="94">
        <v>0</v>
      </c>
      <c r="I496" s="94">
        <v>0</v>
      </c>
      <c r="J496" s="94">
        <v>0</v>
      </c>
      <c r="K496" s="94">
        <v>0</v>
      </c>
      <c r="L496" s="94">
        <v>0</v>
      </c>
      <c r="M496" s="94">
        <v>0</v>
      </c>
      <c r="N496" s="90">
        <v>1127344.3</v>
      </c>
      <c r="O496" s="45">
        <f t="shared" si="47"/>
        <v>1127344.3</v>
      </c>
      <c r="P496" s="57"/>
      <c r="Q496" s="69"/>
    </row>
    <row r="497" spans="1:17" s="66" customFormat="1" x14ac:dyDescent="0.25">
      <c r="A497" s="67"/>
      <c r="B497" s="67"/>
      <c r="C497" s="61"/>
      <c r="D497" s="61"/>
      <c r="E497" s="63" t="s">
        <v>463</v>
      </c>
      <c r="G497" s="68" t="s">
        <v>464</v>
      </c>
      <c r="H497" s="94">
        <v>0</v>
      </c>
      <c r="I497" s="94">
        <v>0</v>
      </c>
      <c r="J497" s="94">
        <v>0</v>
      </c>
      <c r="K497" s="94">
        <v>0</v>
      </c>
      <c r="L497" s="94">
        <v>0</v>
      </c>
      <c r="M497" s="94">
        <v>0</v>
      </c>
      <c r="N497" s="90">
        <v>1113774.74</v>
      </c>
      <c r="O497" s="45">
        <f t="shared" si="47"/>
        <v>1113774.74</v>
      </c>
      <c r="P497" s="57"/>
      <c r="Q497" s="69"/>
    </row>
    <row r="498" spans="1:17" s="66" customFormat="1" x14ac:dyDescent="0.25">
      <c r="A498" s="67"/>
      <c r="B498" s="67"/>
      <c r="C498" s="61"/>
      <c r="D498" s="61"/>
      <c r="E498" s="63" t="s">
        <v>463</v>
      </c>
      <c r="G498" s="68" t="s">
        <v>115</v>
      </c>
      <c r="H498" s="94">
        <v>0</v>
      </c>
      <c r="I498" s="94">
        <v>0</v>
      </c>
      <c r="J498" s="94">
        <v>0</v>
      </c>
      <c r="K498" s="94">
        <v>0</v>
      </c>
      <c r="L498" s="94">
        <v>0</v>
      </c>
      <c r="M498" s="94">
        <v>0</v>
      </c>
      <c r="N498" s="90">
        <v>633786.88</v>
      </c>
      <c r="O498" s="45">
        <f t="shared" si="47"/>
        <v>633786.88</v>
      </c>
      <c r="P498" s="57"/>
      <c r="Q498" s="69"/>
    </row>
    <row r="499" spans="1:17" s="66" customFormat="1" x14ac:dyDescent="0.25">
      <c r="A499" s="67"/>
      <c r="B499" s="67"/>
      <c r="C499" s="61"/>
      <c r="D499" s="61"/>
      <c r="E499" s="63" t="s">
        <v>465</v>
      </c>
      <c r="G499" s="68" t="s">
        <v>301</v>
      </c>
      <c r="H499" s="94">
        <v>0</v>
      </c>
      <c r="I499" s="94">
        <v>0</v>
      </c>
      <c r="J499" s="94">
        <v>0</v>
      </c>
      <c r="K499" s="94">
        <v>0</v>
      </c>
      <c r="L499" s="94">
        <v>0</v>
      </c>
      <c r="M499" s="94">
        <v>0</v>
      </c>
      <c r="N499" s="90">
        <v>961697.13</v>
      </c>
      <c r="O499" s="45">
        <f t="shared" si="47"/>
        <v>961697.13</v>
      </c>
      <c r="P499" s="57"/>
      <c r="Q499" s="69"/>
    </row>
    <row r="500" spans="1:17" s="66" customFormat="1" x14ac:dyDescent="0.25">
      <c r="A500" s="67"/>
      <c r="B500" s="67"/>
      <c r="C500" s="61"/>
      <c r="D500" s="61"/>
      <c r="E500" s="63" t="s">
        <v>466</v>
      </c>
      <c r="G500" s="68" t="s">
        <v>30</v>
      </c>
      <c r="H500" s="94">
        <v>0</v>
      </c>
      <c r="I500" s="94">
        <v>0</v>
      </c>
      <c r="J500" s="94">
        <v>0</v>
      </c>
      <c r="K500" s="94">
        <v>0</v>
      </c>
      <c r="L500" s="94">
        <v>0</v>
      </c>
      <c r="M500" s="94">
        <v>0</v>
      </c>
      <c r="N500" s="90">
        <v>667604.06000000006</v>
      </c>
      <c r="O500" s="45">
        <f t="shared" si="47"/>
        <v>667604.06000000006</v>
      </c>
      <c r="P500" s="57"/>
      <c r="Q500" s="69"/>
    </row>
    <row r="501" spans="1:17" s="66" customFormat="1" x14ac:dyDescent="0.25">
      <c r="A501" s="73"/>
      <c r="B501" s="73"/>
      <c r="C501" s="72"/>
      <c r="D501" s="72"/>
      <c r="E501" s="74" t="s">
        <v>466</v>
      </c>
      <c r="F501" s="75"/>
      <c r="G501" s="76" t="s">
        <v>30</v>
      </c>
      <c r="H501" s="97">
        <v>0</v>
      </c>
      <c r="I501" s="97">
        <v>0</v>
      </c>
      <c r="J501" s="97">
        <v>0</v>
      </c>
      <c r="K501" s="97">
        <v>0</v>
      </c>
      <c r="L501" s="97">
        <v>0</v>
      </c>
      <c r="M501" s="97">
        <v>0</v>
      </c>
      <c r="N501" s="98">
        <v>621576.69999999995</v>
      </c>
      <c r="O501" s="77">
        <f t="shared" si="47"/>
        <v>621576.69999999995</v>
      </c>
      <c r="P501" s="57"/>
      <c r="Q501" s="69"/>
    </row>
    <row r="502" spans="1:17" s="66" customFormat="1" x14ac:dyDescent="0.25">
      <c r="A502" s="67"/>
      <c r="B502" s="67"/>
      <c r="C502" s="61"/>
      <c r="D502" s="61"/>
      <c r="E502" s="63" t="s">
        <v>467</v>
      </c>
      <c r="G502" s="68" t="s">
        <v>96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0">
        <v>615571.79</v>
      </c>
      <c r="O502" s="45">
        <f t="shared" si="47"/>
        <v>615571.79</v>
      </c>
      <c r="P502" s="57"/>
      <c r="Q502" s="69"/>
    </row>
    <row r="503" spans="1:17" s="66" customFormat="1" x14ac:dyDescent="0.25">
      <c r="A503" s="67"/>
      <c r="B503" s="67"/>
      <c r="C503" s="61"/>
      <c r="D503" s="61"/>
      <c r="E503" s="63" t="s">
        <v>468</v>
      </c>
      <c r="G503" s="68" t="s">
        <v>152</v>
      </c>
      <c r="H503" s="94">
        <v>0</v>
      </c>
      <c r="I503" s="94">
        <v>0</v>
      </c>
      <c r="J503" s="94">
        <v>0</v>
      </c>
      <c r="K503" s="94">
        <v>0</v>
      </c>
      <c r="L503" s="94">
        <v>0</v>
      </c>
      <c r="M503" s="94">
        <v>0</v>
      </c>
      <c r="N503" s="90">
        <v>920010.75</v>
      </c>
      <c r="O503" s="45">
        <f t="shared" si="47"/>
        <v>920010.75</v>
      </c>
      <c r="P503" s="57"/>
      <c r="Q503" s="69"/>
    </row>
    <row r="504" spans="1:17" s="66" customFormat="1" x14ac:dyDescent="0.25">
      <c r="A504" s="67"/>
      <c r="B504" s="67"/>
      <c r="C504" s="61"/>
      <c r="D504" s="61"/>
      <c r="E504" s="63" t="s">
        <v>468</v>
      </c>
      <c r="G504" s="68" t="s">
        <v>152</v>
      </c>
      <c r="H504" s="94">
        <v>0</v>
      </c>
      <c r="I504" s="94">
        <v>0</v>
      </c>
      <c r="J504" s="94">
        <v>0</v>
      </c>
      <c r="K504" s="94">
        <v>0</v>
      </c>
      <c r="L504" s="94">
        <v>0</v>
      </c>
      <c r="M504" s="94">
        <v>0</v>
      </c>
      <c r="N504" s="90">
        <v>660873.98</v>
      </c>
      <c r="O504" s="45">
        <f t="shared" si="47"/>
        <v>660873.98</v>
      </c>
      <c r="P504" s="57"/>
      <c r="Q504" s="69"/>
    </row>
    <row r="505" spans="1:17" s="66" customFormat="1" x14ac:dyDescent="0.25">
      <c r="A505" s="67"/>
      <c r="B505" s="67"/>
      <c r="C505" s="61"/>
      <c r="D505" s="61"/>
      <c r="E505" s="63" t="s">
        <v>469</v>
      </c>
      <c r="G505" s="68" t="s">
        <v>470</v>
      </c>
      <c r="H505" s="94">
        <v>0</v>
      </c>
      <c r="I505" s="94">
        <v>0</v>
      </c>
      <c r="J505" s="94">
        <v>0</v>
      </c>
      <c r="K505" s="94">
        <v>0</v>
      </c>
      <c r="L505" s="94">
        <v>0</v>
      </c>
      <c r="M505" s="94">
        <v>0</v>
      </c>
      <c r="N505" s="90">
        <v>325882.77</v>
      </c>
      <c r="O505" s="45">
        <f t="shared" si="47"/>
        <v>325882.77</v>
      </c>
      <c r="P505" s="57"/>
      <c r="Q505" s="69"/>
    </row>
    <row r="506" spans="1:17" s="66" customFormat="1" x14ac:dyDescent="0.25">
      <c r="A506" s="67"/>
      <c r="B506" s="67"/>
      <c r="C506" s="61"/>
      <c r="D506" s="61"/>
      <c r="E506" s="63" t="s">
        <v>469</v>
      </c>
      <c r="G506" s="68" t="s">
        <v>470</v>
      </c>
      <c r="H506" s="94">
        <v>0</v>
      </c>
      <c r="I506" s="94">
        <v>0</v>
      </c>
      <c r="J506" s="94">
        <v>0</v>
      </c>
      <c r="K506" s="94">
        <v>0</v>
      </c>
      <c r="L506" s="94">
        <v>0</v>
      </c>
      <c r="M506" s="94">
        <v>0</v>
      </c>
      <c r="N506" s="90">
        <v>2042884.59</v>
      </c>
      <c r="O506" s="45">
        <f t="shared" si="47"/>
        <v>2042884.59</v>
      </c>
      <c r="P506" s="57"/>
      <c r="Q506" s="69"/>
    </row>
    <row r="507" spans="1:17" s="66" customFormat="1" ht="25.5" x14ac:dyDescent="0.25">
      <c r="A507" s="67"/>
      <c r="B507" s="67"/>
      <c r="C507" s="61"/>
      <c r="D507" s="61"/>
      <c r="E507" s="63" t="s">
        <v>471</v>
      </c>
      <c r="G507" s="68" t="s">
        <v>254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0">
        <v>1003419.71</v>
      </c>
      <c r="O507" s="45">
        <f t="shared" si="47"/>
        <v>1003419.71</v>
      </c>
      <c r="P507" s="57"/>
      <c r="Q507" s="69"/>
    </row>
    <row r="508" spans="1:17" s="66" customFormat="1" x14ac:dyDescent="0.25">
      <c r="A508" s="67"/>
      <c r="B508" s="67"/>
      <c r="C508" s="61"/>
      <c r="D508" s="61"/>
      <c r="E508" s="63" t="s">
        <v>472</v>
      </c>
      <c r="G508" s="68" t="s">
        <v>234</v>
      </c>
      <c r="H508" s="94">
        <v>0</v>
      </c>
      <c r="I508" s="94">
        <v>0</v>
      </c>
      <c r="J508" s="94">
        <v>0</v>
      </c>
      <c r="K508" s="94">
        <v>0</v>
      </c>
      <c r="L508" s="94">
        <v>0</v>
      </c>
      <c r="M508" s="94">
        <v>0</v>
      </c>
      <c r="N508" s="90">
        <v>2602937.1800000002</v>
      </c>
      <c r="O508" s="45">
        <f t="shared" si="47"/>
        <v>2602937.1800000002</v>
      </c>
      <c r="P508" s="57"/>
      <c r="Q508" s="69"/>
    </row>
    <row r="509" spans="1:17" s="66" customFormat="1" x14ac:dyDescent="0.25">
      <c r="A509" s="67"/>
      <c r="B509" s="67"/>
      <c r="C509" s="61"/>
      <c r="D509" s="61"/>
      <c r="E509" s="63" t="s">
        <v>473</v>
      </c>
      <c r="G509" s="68" t="s">
        <v>98</v>
      </c>
      <c r="H509" s="94">
        <v>0</v>
      </c>
      <c r="I509" s="94">
        <v>0</v>
      </c>
      <c r="J509" s="94">
        <v>0</v>
      </c>
      <c r="K509" s="94">
        <v>0</v>
      </c>
      <c r="L509" s="94">
        <v>0</v>
      </c>
      <c r="M509" s="94">
        <v>0</v>
      </c>
      <c r="N509" s="90">
        <v>1024565.14</v>
      </c>
      <c r="O509" s="45">
        <f t="shared" si="47"/>
        <v>1024565.14</v>
      </c>
      <c r="P509" s="57"/>
      <c r="Q509" s="69"/>
    </row>
    <row r="510" spans="1:17" s="66" customFormat="1" ht="12.75" customHeight="1" x14ac:dyDescent="0.25">
      <c r="A510" s="67"/>
      <c r="B510" s="67"/>
      <c r="C510" s="61"/>
      <c r="D510" s="61"/>
      <c r="E510" s="63" t="s">
        <v>474</v>
      </c>
      <c r="G510" s="68" t="s">
        <v>98</v>
      </c>
      <c r="H510" s="94">
        <v>0</v>
      </c>
      <c r="I510" s="94">
        <v>0</v>
      </c>
      <c r="J510" s="94">
        <v>0</v>
      </c>
      <c r="K510" s="94">
        <v>0</v>
      </c>
      <c r="L510" s="94">
        <v>0</v>
      </c>
      <c r="M510" s="94">
        <v>0</v>
      </c>
      <c r="N510" s="90">
        <v>269444.52</v>
      </c>
      <c r="O510" s="45">
        <f t="shared" si="47"/>
        <v>269444.52</v>
      </c>
      <c r="P510" s="57"/>
      <c r="Q510" s="69"/>
    </row>
    <row r="511" spans="1:17" s="66" customFormat="1" x14ac:dyDescent="0.25">
      <c r="A511" s="67"/>
      <c r="B511" s="67"/>
      <c r="C511" s="61"/>
      <c r="D511" s="61"/>
      <c r="E511" s="63" t="s">
        <v>474</v>
      </c>
      <c r="G511" s="68" t="s">
        <v>98</v>
      </c>
      <c r="H511" s="94">
        <v>0</v>
      </c>
      <c r="I511" s="94">
        <v>0</v>
      </c>
      <c r="J511" s="94">
        <v>0</v>
      </c>
      <c r="K511" s="94">
        <v>0</v>
      </c>
      <c r="L511" s="94">
        <v>0</v>
      </c>
      <c r="M511" s="94">
        <v>0</v>
      </c>
      <c r="N511" s="90">
        <v>1283578.72</v>
      </c>
      <c r="O511" s="45">
        <f t="shared" si="47"/>
        <v>1283578.72</v>
      </c>
      <c r="P511" s="57"/>
      <c r="Q511" s="69"/>
    </row>
    <row r="512" spans="1:17" s="66" customFormat="1" x14ac:dyDescent="0.25">
      <c r="A512" s="67"/>
      <c r="B512" s="67"/>
      <c r="C512" s="61"/>
      <c r="D512" s="61"/>
      <c r="E512" s="63" t="s">
        <v>475</v>
      </c>
      <c r="G512" s="68" t="s">
        <v>34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0">
        <v>3406103.18</v>
      </c>
      <c r="O512" s="45">
        <f t="shared" si="47"/>
        <v>3406103.18</v>
      </c>
      <c r="P512" s="57"/>
      <c r="Q512" s="69"/>
    </row>
    <row r="513" spans="1:17" s="66" customFormat="1" x14ac:dyDescent="0.25">
      <c r="A513" s="67"/>
      <c r="B513" s="67"/>
      <c r="C513" s="61"/>
      <c r="D513" s="61"/>
      <c r="E513" s="63" t="s">
        <v>476</v>
      </c>
      <c r="G513" s="68" t="s">
        <v>282</v>
      </c>
      <c r="H513" s="94">
        <v>0</v>
      </c>
      <c r="I513" s="94">
        <v>0</v>
      </c>
      <c r="J513" s="94">
        <v>0</v>
      </c>
      <c r="K513" s="94">
        <v>0</v>
      </c>
      <c r="L513" s="94">
        <v>0</v>
      </c>
      <c r="M513" s="94">
        <v>0</v>
      </c>
      <c r="N513" s="90">
        <v>2460578.09</v>
      </c>
      <c r="O513" s="45">
        <f t="shared" si="47"/>
        <v>2460578.09</v>
      </c>
      <c r="P513" s="57"/>
      <c r="Q513" s="69"/>
    </row>
    <row r="514" spans="1:17" s="66" customFormat="1" x14ac:dyDescent="0.25">
      <c r="A514" s="67"/>
      <c r="B514" s="67"/>
      <c r="C514" s="61"/>
      <c r="D514" s="61"/>
      <c r="E514" s="63" t="s">
        <v>476</v>
      </c>
      <c r="G514" s="68" t="s">
        <v>282</v>
      </c>
      <c r="H514" s="94">
        <v>0</v>
      </c>
      <c r="I514" s="94">
        <v>0</v>
      </c>
      <c r="J514" s="94">
        <v>0</v>
      </c>
      <c r="K514" s="94">
        <v>0</v>
      </c>
      <c r="L514" s="94">
        <v>0</v>
      </c>
      <c r="M514" s="94">
        <v>0</v>
      </c>
      <c r="N514" s="90">
        <v>58196.85</v>
      </c>
      <c r="O514" s="45">
        <f t="shared" si="47"/>
        <v>58196.85</v>
      </c>
      <c r="P514" s="57"/>
      <c r="Q514" s="69"/>
    </row>
    <row r="515" spans="1:17" s="66" customFormat="1" x14ac:dyDescent="0.25">
      <c r="A515" s="67"/>
      <c r="B515" s="67"/>
      <c r="C515" s="61"/>
      <c r="D515" s="61"/>
      <c r="E515" s="63" t="s">
        <v>477</v>
      </c>
      <c r="G515" s="68" t="s">
        <v>254</v>
      </c>
      <c r="H515" s="94">
        <v>0</v>
      </c>
      <c r="I515" s="94">
        <v>0</v>
      </c>
      <c r="J515" s="94">
        <v>0</v>
      </c>
      <c r="K515" s="94">
        <v>0</v>
      </c>
      <c r="L515" s="94">
        <v>0</v>
      </c>
      <c r="M515" s="94">
        <v>0</v>
      </c>
      <c r="N515" s="90">
        <v>931604.27</v>
      </c>
      <c r="O515" s="45">
        <f t="shared" si="47"/>
        <v>931604.27</v>
      </c>
      <c r="P515" s="57"/>
      <c r="Q515" s="69"/>
    </row>
    <row r="516" spans="1:17" s="66" customFormat="1" x14ac:dyDescent="0.25">
      <c r="A516" s="67"/>
      <c r="B516" s="67"/>
      <c r="C516" s="61"/>
      <c r="D516" s="61"/>
      <c r="E516" s="63" t="s">
        <v>477</v>
      </c>
      <c r="G516" s="68" t="s">
        <v>254</v>
      </c>
      <c r="H516" s="94">
        <v>0</v>
      </c>
      <c r="I516" s="94">
        <v>0</v>
      </c>
      <c r="J516" s="94">
        <v>0</v>
      </c>
      <c r="K516" s="94">
        <v>0</v>
      </c>
      <c r="L516" s="94">
        <v>0</v>
      </c>
      <c r="M516" s="94">
        <v>0</v>
      </c>
      <c r="N516" s="90">
        <v>244725.71</v>
      </c>
      <c r="O516" s="45">
        <f t="shared" si="47"/>
        <v>244725.71</v>
      </c>
      <c r="P516" s="57"/>
      <c r="Q516" s="69"/>
    </row>
    <row r="517" spans="1:17" s="66" customFormat="1" x14ac:dyDescent="0.25">
      <c r="A517" s="67"/>
      <c r="B517" s="67"/>
      <c r="C517" s="61"/>
      <c r="D517" s="61"/>
      <c r="E517" s="63" t="s">
        <v>478</v>
      </c>
      <c r="G517" s="68" t="s">
        <v>152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0">
        <v>499780.57</v>
      </c>
      <c r="O517" s="45">
        <f t="shared" si="47"/>
        <v>499780.57</v>
      </c>
      <c r="P517" s="57"/>
      <c r="Q517" s="69"/>
    </row>
    <row r="518" spans="1:17" s="66" customFormat="1" x14ac:dyDescent="0.25">
      <c r="A518" s="67"/>
      <c r="B518" s="67"/>
      <c r="C518" s="61"/>
      <c r="D518" s="61"/>
      <c r="E518" s="63" t="s">
        <v>478</v>
      </c>
      <c r="G518" s="68" t="s">
        <v>152</v>
      </c>
      <c r="H518" s="94">
        <v>0</v>
      </c>
      <c r="I518" s="94">
        <v>0</v>
      </c>
      <c r="J518" s="94">
        <v>0</v>
      </c>
      <c r="K518" s="94">
        <v>0</v>
      </c>
      <c r="L518" s="94">
        <v>0</v>
      </c>
      <c r="M518" s="94">
        <v>0</v>
      </c>
      <c r="N518" s="90">
        <v>447462.65</v>
      </c>
      <c r="O518" s="45">
        <f t="shared" si="47"/>
        <v>447462.65</v>
      </c>
      <c r="P518" s="57"/>
      <c r="Q518" s="69"/>
    </row>
    <row r="519" spans="1:17" s="66" customFormat="1" x14ac:dyDescent="0.25">
      <c r="A519" s="67"/>
      <c r="B519" s="67"/>
      <c r="C519" s="61"/>
      <c r="D519" s="61"/>
      <c r="E519" s="63" t="s">
        <v>479</v>
      </c>
      <c r="G519" s="68" t="s">
        <v>93</v>
      </c>
      <c r="H519" s="94">
        <v>0</v>
      </c>
      <c r="I519" s="94">
        <v>0</v>
      </c>
      <c r="J519" s="94">
        <v>0</v>
      </c>
      <c r="K519" s="94">
        <v>0</v>
      </c>
      <c r="L519" s="94">
        <v>0</v>
      </c>
      <c r="M519" s="94">
        <v>0</v>
      </c>
      <c r="N519" s="90">
        <v>301960.08</v>
      </c>
      <c r="O519" s="45">
        <f t="shared" si="47"/>
        <v>301960.08</v>
      </c>
      <c r="P519" s="57"/>
      <c r="Q519" s="69"/>
    </row>
    <row r="520" spans="1:17" s="66" customFormat="1" x14ac:dyDescent="0.25">
      <c r="A520" s="67"/>
      <c r="B520" s="67"/>
      <c r="C520" s="61"/>
      <c r="D520" s="61"/>
      <c r="E520" s="63" t="s">
        <v>479</v>
      </c>
      <c r="G520" s="68" t="s">
        <v>93</v>
      </c>
      <c r="H520" s="94">
        <v>0</v>
      </c>
      <c r="I520" s="94">
        <v>0</v>
      </c>
      <c r="J520" s="94">
        <v>0</v>
      </c>
      <c r="K520" s="94">
        <v>0</v>
      </c>
      <c r="L520" s="94">
        <v>0</v>
      </c>
      <c r="M520" s="94">
        <v>0</v>
      </c>
      <c r="N520" s="90">
        <v>1839630.25</v>
      </c>
      <c r="O520" s="45">
        <f t="shared" si="47"/>
        <v>1839630.25</v>
      </c>
      <c r="P520" s="57"/>
      <c r="Q520" s="69"/>
    </row>
    <row r="521" spans="1:17" s="66" customFormat="1" x14ac:dyDescent="0.25">
      <c r="A521" s="67"/>
      <c r="B521" s="67"/>
      <c r="C521" s="61"/>
      <c r="D521" s="61"/>
      <c r="E521" s="63" t="s">
        <v>480</v>
      </c>
      <c r="G521" s="68" t="s">
        <v>37</v>
      </c>
      <c r="H521" s="94">
        <v>0</v>
      </c>
      <c r="I521" s="94">
        <v>0</v>
      </c>
      <c r="J521" s="94">
        <v>0</v>
      </c>
      <c r="K521" s="94">
        <v>0</v>
      </c>
      <c r="L521" s="94">
        <v>0</v>
      </c>
      <c r="M521" s="94">
        <v>0</v>
      </c>
      <c r="N521" s="90">
        <v>2415782.4700000002</v>
      </c>
      <c r="O521" s="45">
        <f t="shared" si="47"/>
        <v>2415782.4700000002</v>
      </c>
      <c r="P521" s="57"/>
      <c r="Q521" s="69"/>
    </row>
    <row r="522" spans="1:17" s="66" customFormat="1" x14ac:dyDescent="0.25">
      <c r="A522" s="67"/>
      <c r="B522" s="67"/>
      <c r="C522" s="61"/>
      <c r="D522" s="61"/>
      <c r="E522" s="63" t="s">
        <v>481</v>
      </c>
      <c r="G522" s="68" t="s">
        <v>187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0">
        <v>608159.74</v>
      </c>
      <c r="O522" s="45">
        <f t="shared" si="47"/>
        <v>608159.74</v>
      </c>
      <c r="P522" s="57"/>
      <c r="Q522" s="69"/>
    </row>
    <row r="523" spans="1:17" s="66" customFormat="1" x14ac:dyDescent="0.25">
      <c r="A523" s="67"/>
      <c r="B523" s="67"/>
      <c r="C523" s="61"/>
      <c r="D523" s="61"/>
      <c r="E523" s="63" t="s">
        <v>482</v>
      </c>
      <c r="G523" s="68" t="s">
        <v>170</v>
      </c>
      <c r="H523" s="94">
        <v>0</v>
      </c>
      <c r="I523" s="94">
        <v>0</v>
      </c>
      <c r="J523" s="94">
        <v>0</v>
      </c>
      <c r="K523" s="94">
        <v>0</v>
      </c>
      <c r="L523" s="94">
        <v>0</v>
      </c>
      <c r="M523" s="94">
        <v>0</v>
      </c>
      <c r="N523" s="90">
        <v>886949.43</v>
      </c>
      <c r="O523" s="45">
        <f t="shared" si="47"/>
        <v>886949.43</v>
      </c>
      <c r="P523" s="57"/>
      <c r="Q523" s="69"/>
    </row>
    <row r="524" spans="1:17" s="66" customFormat="1" x14ac:dyDescent="0.25">
      <c r="A524" s="67"/>
      <c r="B524" s="67"/>
      <c r="C524" s="61"/>
      <c r="D524" s="61"/>
      <c r="E524" s="63" t="s">
        <v>482</v>
      </c>
      <c r="G524" s="68" t="s">
        <v>170</v>
      </c>
      <c r="H524" s="94">
        <v>0</v>
      </c>
      <c r="I524" s="94">
        <v>0</v>
      </c>
      <c r="J524" s="94">
        <v>0</v>
      </c>
      <c r="K524" s="94">
        <v>0</v>
      </c>
      <c r="L524" s="94">
        <v>0</v>
      </c>
      <c r="M524" s="94">
        <v>0</v>
      </c>
      <c r="N524" s="90">
        <v>53447.44</v>
      </c>
      <c r="O524" s="45">
        <f t="shared" si="47"/>
        <v>53447.44</v>
      </c>
      <c r="P524" s="57"/>
      <c r="Q524" s="69"/>
    </row>
    <row r="525" spans="1:17" s="66" customFormat="1" ht="12.75" customHeight="1" x14ac:dyDescent="0.25">
      <c r="A525" s="67"/>
      <c r="B525" s="67"/>
      <c r="C525" s="61"/>
      <c r="D525" s="61"/>
      <c r="E525" s="63" t="s">
        <v>483</v>
      </c>
      <c r="G525" s="68" t="s">
        <v>48</v>
      </c>
      <c r="H525" s="94">
        <v>0</v>
      </c>
      <c r="I525" s="94">
        <v>0</v>
      </c>
      <c r="J525" s="94">
        <v>0</v>
      </c>
      <c r="K525" s="94">
        <v>0</v>
      </c>
      <c r="L525" s="94">
        <v>0</v>
      </c>
      <c r="M525" s="94">
        <v>0</v>
      </c>
      <c r="N525" s="90">
        <v>1294842.3</v>
      </c>
      <c r="O525" s="45">
        <f t="shared" si="47"/>
        <v>1294842.3</v>
      </c>
      <c r="P525" s="57"/>
      <c r="Q525" s="69"/>
    </row>
    <row r="526" spans="1:17" s="66" customFormat="1" x14ac:dyDescent="0.25">
      <c r="A526" s="67"/>
      <c r="B526" s="67"/>
      <c r="C526" s="61"/>
      <c r="D526" s="61"/>
      <c r="E526" s="63" t="s">
        <v>484</v>
      </c>
      <c r="G526" s="68" t="s">
        <v>22</v>
      </c>
      <c r="H526" s="94">
        <v>0</v>
      </c>
      <c r="I526" s="94">
        <v>0</v>
      </c>
      <c r="J526" s="94">
        <v>0</v>
      </c>
      <c r="K526" s="94">
        <v>0</v>
      </c>
      <c r="L526" s="94">
        <v>0</v>
      </c>
      <c r="M526" s="94">
        <v>0</v>
      </c>
      <c r="N526" s="90">
        <v>1123584.49</v>
      </c>
      <c r="O526" s="45">
        <f t="shared" si="47"/>
        <v>1123584.49</v>
      </c>
      <c r="P526" s="57"/>
      <c r="Q526" s="69"/>
    </row>
    <row r="527" spans="1:17" s="66" customFormat="1" x14ac:dyDescent="0.25">
      <c r="A527" s="67"/>
      <c r="B527" s="67"/>
      <c r="C527" s="61"/>
      <c r="D527" s="61"/>
      <c r="E527" s="63" t="s">
        <v>485</v>
      </c>
      <c r="G527" s="68" t="s">
        <v>28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0">
        <v>2690780.77</v>
      </c>
      <c r="O527" s="45">
        <f t="shared" si="47"/>
        <v>2690780.77</v>
      </c>
      <c r="P527" s="57"/>
      <c r="Q527" s="69"/>
    </row>
    <row r="528" spans="1:17" s="66" customFormat="1" ht="25.5" x14ac:dyDescent="0.25">
      <c r="A528" s="67"/>
      <c r="B528" s="67"/>
      <c r="C528" s="61"/>
      <c r="D528" s="61"/>
      <c r="E528" s="63" t="s">
        <v>486</v>
      </c>
      <c r="G528" s="68" t="s">
        <v>187</v>
      </c>
      <c r="H528" s="94">
        <v>0</v>
      </c>
      <c r="I528" s="94">
        <v>0</v>
      </c>
      <c r="J528" s="94">
        <v>0</v>
      </c>
      <c r="K528" s="94">
        <v>0</v>
      </c>
      <c r="L528" s="94">
        <v>0</v>
      </c>
      <c r="M528" s="94">
        <v>0</v>
      </c>
      <c r="N528" s="90">
        <v>1279461.22</v>
      </c>
      <c r="O528" s="45">
        <f t="shared" si="47"/>
        <v>1279461.22</v>
      </c>
      <c r="P528" s="57"/>
      <c r="Q528" s="69"/>
    </row>
    <row r="529" spans="1:17" s="66" customFormat="1" x14ac:dyDescent="0.25">
      <c r="A529" s="67"/>
      <c r="B529" s="67"/>
      <c r="C529" s="61"/>
      <c r="D529" s="61"/>
      <c r="E529" s="63" t="s">
        <v>487</v>
      </c>
      <c r="G529" s="68" t="s">
        <v>187</v>
      </c>
      <c r="H529" s="94">
        <v>0</v>
      </c>
      <c r="I529" s="94">
        <v>0</v>
      </c>
      <c r="J529" s="94">
        <v>0</v>
      </c>
      <c r="K529" s="94">
        <v>0</v>
      </c>
      <c r="L529" s="94">
        <v>0</v>
      </c>
      <c r="M529" s="94">
        <v>0</v>
      </c>
      <c r="N529" s="90">
        <v>1256616.22</v>
      </c>
      <c r="O529" s="45">
        <f t="shared" si="47"/>
        <v>1256616.22</v>
      </c>
      <c r="P529" s="57"/>
      <c r="Q529" s="69"/>
    </row>
    <row r="530" spans="1:17" s="57" customFormat="1" ht="12.75" customHeight="1" x14ac:dyDescent="0.25">
      <c r="A530" s="35"/>
      <c r="B530" s="35"/>
      <c r="C530" s="36"/>
      <c r="D530" s="37" t="s">
        <v>488</v>
      </c>
      <c r="E530" s="38" t="s">
        <v>489</v>
      </c>
      <c r="F530" s="36"/>
      <c r="G530" s="39"/>
      <c r="H530" s="40">
        <f>SUM(H531:H606)</f>
        <v>347253.05</v>
      </c>
      <c r="I530" s="40">
        <f t="shared" ref="I530:O530" si="48">SUM(I531:I606)</f>
        <v>63329757.929999985</v>
      </c>
      <c r="J530" s="40">
        <f t="shared" si="48"/>
        <v>117027.66</v>
      </c>
      <c r="K530" s="40">
        <f t="shared" si="48"/>
        <v>55943.31</v>
      </c>
      <c r="L530" s="40">
        <f t="shared" si="48"/>
        <v>1142829.73</v>
      </c>
      <c r="M530" s="40">
        <f t="shared" si="48"/>
        <v>0</v>
      </c>
      <c r="N530" s="40">
        <f t="shared" si="48"/>
        <v>0</v>
      </c>
      <c r="O530" s="40">
        <f t="shared" si="48"/>
        <v>64992811.679999977</v>
      </c>
      <c r="Q530" s="60"/>
    </row>
    <row r="531" spans="1:17" s="66" customFormat="1" x14ac:dyDescent="0.25">
      <c r="A531" s="67"/>
      <c r="B531" s="67"/>
      <c r="C531" s="61"/>
      <c r="D531" s="61"/>
      <c r="E531" s="61" t="s">
        <v>490</v>
      </c>
      <c r="G531" s="68" t="s">
        <v>170</v>
      </c>
      <c r="H531" s="94">
        <v>0</v>
      </c>
      <c r="I531" s="90">
        <v>875261.52</v>
      </c>
      <c r="J531" s="90">
        <v>0</v>
      </c>
      <c r="K531" s="90">
        <v>0</v>
      </c>
      <c r="L531" s="94">
        <v>0</v>
      </c>
      <c r="M531" s="94">
        <v>0</v>
      </c>
      <c r="N531" s="94">
        <v>0</v>
      </c>
      <c r="O531" s="45">
        <f t="shared" ref="O531:O592" si="49">SUM(H531:N531)</f>
        <v>875261.52</v>
      </c>
      <c r="P531" s="57"/>
      <c r="Q531" s="69"/>
    </row>
    <row r="532" spans="1:17" s="66" customFormat="1" x14ac:dyDescent="0.25">
      <c r="A532" s="67"/>
      <c r="B532" s="67"/>
      <c r="C532" s="61"/>
      <c r="D532" s="61"/>
      <c r="E532" s="61" t="s">
        <v>491</v>
      </c>
      <c r="G532" s="68" t="s">
        <v>32</v>
      </c>
      <c r="H532" s="94">
        <v>0</v>
      </c>
      <c r="I532" s="90">
        <v>855464.63</v>
      </c>
      <c r="J532" s="90">
        <v>0</v>
      </c>
      <c r="K532" s="90">
        <v>0</v>
      </c>
      <c r="L532" s="94">
        <v>0</v>
      </c>
      <c r="M532" s="94">
        <v>0</v>
      </c>
      <c r="N532" s="94">
        <v>0</v>
      </c>
      <c r="O532" s="45">
        <f t="shared" si="49"/>
        <v>855464.63</v>
      </c>
      <c r="P532" s="57"/>
      <c r="Q532" s="69"/>
    </row>
    <row r="533" spans="1:17" s="66" customFormat="1" x14ac:dyDescent="0.25">
      <c r="A533" s="67"/>
      <c r="B533" s="67"/>
      <c r="C533" s="61"/>
      <c r="D533" s="61"/>
      <c r="E533" s="61" t="s">
        <v>492</v>
      </c>
      <c r="G533" s="68" t="s">
        <v>293</v>
      </c>
      <c r="H533" s="94">
        <v>0</v>
      </c>
      <c r="I533" s="90">
        <v>797562.36</v>
      </c>
      <c r="J533" s="90">
        <v>0</v>
      </c>
      <c r="K533" s="90">
        <v>0</v>
      </c>
      <c r="L533" s="94">
        <v>0</v>
      </c>
      <c r="M533" s="94">
        <v>0</v>
      </c>
      <c r="N533" s="94">
        <v>0</v>
      </c>
      <c r="O533" s="45">
        <f t="shared" si="49"/>
        <v>797562.36</v>
      </c>
      <c r="P533" s="57"/>
      <c r="Q533" s="69"/>
    </row>
    <row r="534" spans="1:17" s="66" customFormat="1" x14ac:dyDescent="0.25">
      <c r="A534" s="67"/>
      <c r="B534" s="67"/>
      <c r="C534" s="61"/>
      <c r="D534" s="61"/>
      <c r="E534" s="61" t="s">
        <v>493</v>
      </c>
      <c r="G534" s="68" t="s">
        <v>32</v>
      </c>
      <c r="H534" s="94">
        <v>0</v>
      </c>
      <c r="I534" s="90">
        <v>260650.62</v>
      </c>
      <c r="J534" s="90">
        <v>0</v>
      </c>
      <c r="K534" s="90">
        <v>0</v>
      </c>
      <c r="L534" s="94">
        <v>0</v>
      </c>
      <c r="M534" s="94">
        <v>0</v>
      </c>
      <c r="N534" s="94">
        <v>0</v>
      </c>
      <c r="O534" s="45">
        <f t="shared" si="49"/>
        <v>260650.62</v>
      </c>
      <c r="P534" s="57"/>
      <c r="Q534" s="69"/>
    </row>
    <row r="535" spans="1:17" s="66" customFormat="1" x14ac:dyDescent="0.25">
      <c r="A535" s="67"/>
      <c r="B535" s="67"/>
      <c r="C535" s="61"/>
      <c r="D535" s="61"/>
      <c r="E535" s="61" t="s">
        <v>494</v>
      </c>
      <c r="G535" s="68" t="s">
        <v>61</v>
      </c>
      <c r="H535" s="94">
        <v>0</v>
      </c>
      <c r="I535" s="90">
        <v>371614.98</v>
      </c>
      <c r="J535" s="90">
        <v>0</v>
      </c>
      <c r="K535" s="90">
        <v>0</v>
      </c>
      <c r="L535" s="94">
        <v>0</v>
      </c>
      <c r="M535" s="94">
        <v>0</v>
      </c>
      <c r="N535" s="94">
        <v>0</v>
      </c>
      <c r="O535" s="45">
        <f t="shared" si="49"/>
        <v>371614.98</v>
      </c>
      <c r="P535" s="57"/>
      <c r="Q535" s="69"/>
    </row>
    <row r="536" spans="1:17" s="66" customFormat="1" x14ac:dyDescent="0.25">
      <c r="A536" s="67"/>
      <c r="B536" s="67"/>
      <c r="C536" s="61"/>
      <c r="D536" s="61"/>
      <c r="E536" s="61" t="s">
        <v>495</v>
      </c>
      <c r="G536" s="68" t="s">
        <v>22</v>
      </c>
      <c r="H536" s="94">
        <v>0</v>
      </c>
      <c r="I536" s="90">
        <v>298646.40000000002</v>
      </c>
      <c r="J536" s="90">
        <v>0</v>
      </c>
      <c r="K536" s="90">
        <v>0</v>
      </c>
      <c r="L536" s="94">
        <v>0</v>
      </c>
      <c r="M536" s="94">
        <v>0</v>
      </c>
      <c r="N536" s="94">
        <v>0</v>
      </c>
      <c r="O536" s="45">
        <f t="shared" si="49"/>
        <v>298646.40000000002</v>
      </c>
      <c r="P536" s="57"/>
      <c r="Q536" s="69"/>
    </row>
    <row r="537" spans="1:17" s="66" customFormat="1" x14ac:dyDescent="0.25">
      <c r="A537" s="67"/>
      <c r="B537" s="67"/>
      <c r="C537" s="61"/>
      <c r="D537" s="61"/>
      <c r="E537" s="61" t="s">
        <v>496</v>
      </c>
      <c r="G537" s="68" t="s">
        <v>236</v>
      </c>
      <c r="H537" s="94">
        <v>0</v>
      </c>
      <c r="I537" s="90">
        <v>47598.81</v>
      </c>
      <c r="J537" s="90">
        <v>0</v>
      </c>
      <c r="K537" s="90">
        <v>0</v>
      </c>
      <c r="L537" s="94">
        <v>0</v>
      </c>
      <c r="M537" s="94">
        <v>0</v>
      </c>
      <c r="N537" s="94">
        <v>0</v>
      </c>
      <c r="O537" s="45">
        <f t="shared" si="49"/>
        <v>47598.81</v>
      </c>
      <c r="P537" s="57"/>
      <c r="Q537" s="69"/>
    </row>
    <row r="538" spans="1:17" s="66" customFormat="1" x14ac:dyDescent="0.25">
      <c r="A538" s="67"/>
      <c r="B538" s="67"/>
      <c r="C538" s="61"/>
      <c r="D538" s="61"/>
      <c r="E538" s="61" t="s">
        <v>496</v>
      </c>
      <c r="G538" s="68" t="s">
        <v>236</v>
      </c>
      <c r="H538" s="94">
        <v>0</v>
      </c>
      <c r="I538" s="90">
        <v>619631.27</v>
      </c>
      <c r="J538" s="90">
        <v>0</v>
      </c>
      <c r="K538" s="90">
        <v>0</v>
      </c>
      <c r="L538" s="90">
        <v>0</v>
      </c>
      <c r="M538" s="90">
        <v>0</v>
      </c>
      <c r="N538" s="94">
        <v>0</v>
      </c>
      <c r="O538" s="45">
        <f t="shared" si="49"/>
        <v>619631.27</v>
      </c>
      <c r="P538" s="57"/>
      <c r="Q538" s="69"/>
    </row>
    <row r="539" spans="1:17" s="66" customFormat="1" x14ac:dyDescent="0.25">
      <c r="A539" s="67"/>
      <c r="B539" s="67"/>
      <c r="C539" s="61"/>
      <c r="D539" s="61"/>
      <c r="E539" s="61" t="s">
        <v>497</v>
      </c>
      <c r="G539" s="68" t="s">
        <v>131</v>
      </c>
      <c r="H539" s="94">
        <v>0</v>
      </c>
      <c r="I539" s="90">
        <v>485695.05</v>
      </c>
      <c r="J539" s="90">
        <v>0</v>
      </c>
      <c r="K539" s="90">
        <v>0</v>
      </c>
      <c r="L539" s="94">
        <v>0</v>
      </c>
      <c r="M539" s="94">
        <v>0</v>
      </c>
      <c r="N539" s="94">
        <v>0</v>
      </c>
      <c r="O539" s="45">
        <f t="shared" si="49"/>
        <v>485695.05</v>
      </c>
      <c r="P539" s="57"/>
      <c r="Q539" s="69"/>
    </row>
    <row r="540" spans="1:17" s="66" customFormat="1" x14ac:dyDescent="0.25">
      <c r="A540" s="67"/>
      <c r="B540" s="67"/>
      <c r="C540" s="61"/>
      <c r="D540" s="61"/>
      <c r="E540" s="61" t="s">
        <v>498</v>
      </c>
      <c r="G540" s="68" t="s">
        <v>293</v>
      </c>
      <c r="H540" s="94">
        <v>0</v>
      </c>
      <c r="I540" s="90">
        <v>243751.16</v>
      </c>
      <c r="J540" s="90">
        <v>0</v>
      </c>
      <c r="K540" s="90">
        <v>0</v>
      </c>
      <c r="L540" s="94">
        <v>0</v>
      </c>
      <c r="M540" s="94">
        <v>0</v>
      </c>
      <c r="N540" s="94">
        <v>0</v>
      </c>
      <c r="O540" s="45">
        <f t="shared" si="49"/>
        <v>243751.16</v>
      </c>
      <c r="P540" s="57"/>
      <c r="Q540" s="69"/>
    </row>
    <row r="541" spans="1:17" s="66" customFormat="1" x14ac:dyDescent="0.25">
      <c r="A541" s="67"/>
      <c r="B541" s="67"/>
      <c r="C541" s="61"/>
      <c r="D541" s="61"/>
      <c r="E541" s="61" t="s">
        <v>499</v>
      </c>
      <c r="G541" s="68" t="s">
        <v>236</v>
      </c>
      <c r="H541" s="94">
        <v>0</v>
      </c>
      <c r="I541" s="90">
        <v>421980.82</v>
      </c>
      <c r="J541" s="90">
        <v>0</v>
      </c>
      <c r="K541" s="90">
        <v>0</v>
      </c>
      <c r="L541" s="94">
        <v>0</v>
      </c>
      <c r="M541" s="94">
        <v>0</v>
      </c>
      <c r="N541" s="94">
        <v>0</v>
      </c>
      <c r="O541" s="45">
        <f t="shared" si="49"/>
        <v>421980.82</v>
      </c>
      <c r="P541" s="57"/>
      <c r="Q541" s="69"/>
    </row>
    <row r="542" spans="1:17" s="66" customFormat="1" x14ac:dyDescent="0.25">
      <c r="A542" s="67"/>
      <c r="B542" s="67"/>
      <c r="C542" s="61"/>
      <c r="D542" s="61"/>
      <c r="E542" s="61" t="s">
        <v>500</v>
      </c>
      <c r="G542" s="68" t="s">
        <v>293</v>
      </c>
      <c r="H542" s="94">
        <v>0</v>
      </c>
      <c r="I542" s="90">
        <v>706767.49</v>
      </c>
      <c r="J542" s="90">
        <v>0</v>
      </c>
      <c r="K542" s="90">
        <v>0</v>
      </c>
      <c r="L542" s="94">
        <v>0</v>
      </c>
      <c r="M542" s="94">
        <v>0</v>
      </c>
      <c r="N542" s="94">
        <v>0</v>
      </c>
      <c r="O542" s="45">
        <f t="shared" si="49"/>
        <v>706767.49</v>
      </c>
      <c r="P542" s="57"/>
      <c r="Q542" s="69"/>
    </row>
    <row r="543" spans="1:17" s="66" customFormat="1" x14ac:dyDescent="0.25">
      <c r="A543" s="67"/>
      <c r="B543" s="67"/>
      <c r="C543" s="61"/>
      <c r="D543" s="61"/>
      <c r="E543" s="61" t="s">
        <v>501</v>
      </c>
      <c r="G543" s="68" t="s">
        <v>48</v>
      </c>
      <c r="H543" s="94">
        <v>0</v>
      </c>
      <c r="I543" s="90">
        <v>1293996.3799999999</v>
      </c>
      <c r="J543" s="90">
        <v>0</v>
      </c>
      <c r="K543" s="90">
        <v>0</v>
      </c>
      <c r="L543" s="94">
        <v>0</v>
      </c>
      <c r="M543" s="94">
        <v>0</v>
      </c>
      <c r="N543" s="94">
        <v>0</v>
      </c>
      <c r="O543" s="45">
        <f t="shared" si="49"/>
        <v>1293996.3799999999</v>
      </c>
      <c r="P543" s="57"/>
      <c r="Q543" s="69"/>
    </row>
    <row r="544" spans="1:17" s="66" customFormat="1" x14ac:dyDescent="0.25">
      <c r="A544" s="67"/>
      <c r="B544" s="67"/>
      <c r="C544" s="61"/>
      <c r="D544" s="61"/>
      <c r="E544" s="61" t="s">
        <v>502</v>
      </c>
      <c r="G544" s="68" t="s">
        <v>59</v>
      </c>
      <c r="H544" s="94">
        <v>0</v>
      </c>
      <c r="I544" s="90">
        <v>186858.65</v>
      </c>
      <c r="J544" s="90">
        <v>0</v>
      </c>
      <c r="K544" s="90">
        <v>0</v>
      </c>
      <c r="L544" s="94">
        <v>0</v>
      </c>
      <c r="M544" s="94">
        <v>0</v>
      </c>
      <c r="N544" s="94">
        <v>0</v>
      </c>
      <c r="O544" s="45">
        <f t="shared" si="49"/>
        <v>186858.65</v>
      </c>
      <c r="P544" s="57"/>
      <c r="Q544" s="69"/>
    </row>
    <row r="545" spans="1:17" s="66" customFormat="1" x14ac:dyDescent="0.25">
      <c r="A545" s="67"/>
      <c r="B545" s="67"/>
      <c r="C545" s="61"/>
      <c r="D545" s="61"/>
      <c r="E545" s="61" t="s">
        <v>503</v>
      </c>
      <c r="G545" s="68" t="s">
        <v>22</v>
      </c>
      <c r="H545" s="94">
        <v>0</v>
      </c>
      <c r="I545" s="90">
        <v>2015.35</v>
      </c>
      <c r="J545" s="90">
        <v>0</v>
      </c>
      <c r="K545" s="90">
        <v>0</v>
      </c>
      <c r="L545" s="90">
        <v>0</v>
      </c>
      <c r="M545" s="90">
        <v>0</v>
      </c>
      <c r="N545" s="94">
        <v>0</v>
      </c>
      <c r="O545" s="45">
        <f t="shared" si="49"/>
        <v>2015.35</v>
      </c>
      <c r="P545" s="57"/>
      <c r="Q545" s="69"/>
    </row>
    <row r="546" spans="1:17" s="66" customFormat="1" x14ac:dyDescent="0.25">
      <c r="A546" s="67"/>
      <c r="B546" s="67"/>
      <c r="C546" s="61"/>
      <c r="D546" s="61"/>
      <c r="E546" s="61" t="s">
        <v>503</v>
      </c>
      <c r="G546" s="68" t="s">
        <v>22</v>
      </c>
      <c r="H546" s="94">
        <v>0</v>
      </c>
      <c r="I546" s="90">
        <v>83639</v>
      </c>
      <c r="J546" s="90">
        <v>0</v>
      </c>
      <c r="K546" s="90">
        <v>0</v>
      </c>
      <c r="L546" s="90">
        <v>0</v>
      </c>
      <c r="M546" s="90">
        <v>0</v>
      </c>
      <c r="N546" s="94">
        <v>0</v>
      </c>
      <c r="O546" s="45">
        <f t="shared" si="49"/>
        <v>83639</v>
      </c>
      <c r="P546" s="57"/>
      <c r="Q546" s="69"/>
    </row>
    <row r="547" spans="1:17" s="66" customFormat="1" x14ac:dyDescent="0.25">
      <c r="A547" s="67"/>
      <c r="B547" s="67"/>
      <c r="C547" s="61"/>
      <c r="D547" s="61"/>
      <c r="E547" s="61" t="s">
        <v>504</v>
      </c>
      <c r="G547" s="68" t="s">
        <v>195</v>
      </c>
      <c r="H547" s="94">
        <v>0</v>
      </c>
      <c r="I547" s="90">
        <v>655926.74</v>
      </c>
      <c r="J547" s="90">
        <v>0</v>
      </c>
      <c r="K547" s="90">
        <v>0</v>
      </c>
      <c r="L547" s="94">
        <v>0</v>
      </c>
      <c r="M547" s="94">
        <v>0</v>
      </c>
      <c r="N547" s="94">
        <v>0</v>
      </c>
      <c r="O547" s="45">
        <f t="shared" si="49"/>
        <v>655926.74</v>
      </c>
      <c r="P547" s="57"/>
      <c r="Q547" s="69"/>
    </row>
    <row r="548" spans="1:17" s="66" customFormat="1" x14ac:dyDescent="0.25">
      <c r="A548" s="67"/>
      <c r="B548" s="67"/>
      <c r="C548" s="61"/>
      <c r="D548" s="61"/>
      <c r="E548" s="61" t="s">
        <v>505</v>
      </c>
      <c r="G548" s="68" t="s">
        <v>22</v>
      </c>
      <c r="H548" s="94">
        <v>0</v>
      </c>
      <c r="I548" s="90">
        <v>168099.68</v>
      </c>
      <c r="J548" s="90">
        <v>0</v>
      </c>
      <c r="K548" s="90">
        <v>0</v>
      </c>
      <c r="L548" s="94">
        <v>0</v>
      </c>
      <c r="M548" s="94">
        <v>0</v>
      </c>
      <c r="N548" s="94">
        <v>0</v>
      </c>
      <c r="O548" s="45">
        <f t="shared" si="49"/>
        <v>168099.68</v>
      </c>
      <c r="P548" s="57"/>
      <c r="Q548" s="69"/>
    </row>
    <row r="549" spans="1:17" s="66" customFormat="1" x14ac:dyDescent="0.25">
      <c r="A549" s="67"/>
      <c r="B549" s="67"/>
      <c r="C549" s="61"/>
      <c r="D549" s="61"/>
      <c r="E549" s="61" t="s">
        <v>506</v>
      </c>
      <c r="G549" s="68" t="s">
        <v>254</v>
      </c>
      <c r="H549" s="94">
        <v>0</v>
      </c>
      <c r="I549" s="90">
        <v>356884.87</v>
      </c>
      <c r="J549" s="90">
        <v>0</v>
      </c>
      <c r="K549" s="90">
        <v>0</v>
      </c>
      <c r="L549" s="94">
        <v>0</v>
      </c>
      <c r="M549" s="94">
        <v>0</v>
      </c>
      <c r="N549" s="94">
        <v>0</v>
      </c>
      <c r="O549" s="45">
        <f t="shared" si="49"/>
        <v>356884.87</v>
      </c>
      <c r="P549" s="57"/>
      <c r="Q549" s="69"/>
    </row>
    <row r="550" spans="1:17" s="66" customFormat="1" x14ac:dyDescent="0.25">
      <c r="A550" s="67"/>
      <c r="B550" s="67"/>
      <c r="C550" s="61"/>
      <c r="D550" s="61"/>
      <c r="E550" s="61" t="s">
        <v>507</v>
      </c>
      <c r="G550" s="68" t="s">
        <v>46</v>
      </c>
      <c r="H550" s="94">
        <v>0</v>
      </c>
      <c r="I550" s="90">
        <v>1586820.07</v>
      </c>
      <c r="J550" s="90">
        <v>0</v>
      </c>
      <c r="K550" s="90">
        <v>0</v>
      </c>
      <c r="L550" s="94">
        <v>0</v>
      </c>
      <c r="M550" s="94">
        <v>0</v>
      </c>
      <c r="N550" s="94">
        <v>0</v>
      </c>
      <c r="O550" s="45">
        <f t="shared" si="49"/>
        <v>1586820.07</v>
      </c>
      <c r="P550" s="57"/>
      <c r="Q550" s="69"/>
    </row>
    <row r="551" spans="1:17" s="66" customFormat="1" x14ac:dyDescent="0.25">
      <c r="A551" s="67"/>
      <c r="B551" s="67"/>
      <c r="C551" s="61"/>
      <c r="D551" s="61"/>
      <c r="E551" s="61" t="s">
        <v>508</v>
      </c>
      <c r="G551" s="68" t="s">
        <v>22</v>
      </c>
      <c r="H551" s="94">
        <v>0</v>
      </c>
      <c r="I551" s="90">
        <v>665813.44999999995</v>
      </c>
      <c r="J551" s="90">
        <v>0</v>
      </c>
      <c r="K551" s="90">
        <v>0</v>
      </c>
      <c r="L551" s="94">
        <v>0</v>
      </c>
      <c r="M551" s="94">
        <v>0</v>
      </c>
      <c r="N551" s="94">
        <v>0</v>
      </c>
      <c r="O551" s="45">
        <f t="shared" si="49"/>
        <v>665813.44999999995</v>
      </c>
      <c r="P551" s="57"/>
      <c r="Q551" s="69"/>
    </row>
    <row r="552" spans="1:17" s="66" customFormat="1" x14ac:dyDescent="0.25">
      <c r="A552" s="67"/>
      <c r="B552" s="67"/>
      <c r="C552" s="61"/>
      <c r="D552" s="61"/>
      <c r="E552" s="61" t="s">
        <v>509</v>
      </c>
      <c r="G552" s="68" t="s">
        <v>298</v>
      </c>
      <c r="H552" s="94">
        <v>0</v>
      </c>
      <c r="I552" s="90">
        <v>873297.36</v>
      </c>
      <c r="J552" s="90">
        <v>0</v>
      </c>
      <c r="K552" s="90">
        <v>0</v>
      </c>
      <c r="L552" s="94">
        <v>0</v>
      </c>
      <c r="M552" s="94">
        <v>0</v>
      </c>
      <c r="N552" s="94">
        <v>0</v>
      </c>
      <c r="O552" s="45">
        <f t="shared" si="49"/>
        <v>873297.36</v>
      </c>
      <c r="P552" s="57"/>
      <c r="Q552" s="69"/>
    </row>
    <row r="553" spans="1:17" s="66" customFormat="1" x14ac:dyDescent="0.25">
      <c r="A553" s="67"/>
      <c r="B553" s="67"/>
      <c r="C553" s="61"/>
      <c r="D553" s="61"/>
      <c r="E553" s="61" t="s">
        <v>510</v>
      </c>
      <c r="G553" s="68" t="s">
        <v>234</v>
      </c>
      <c r="H553" s="94">
        <v>0</v>
      </c>
      <c r="I553" s="90">
        <v>1060577.46</v>
      </c>
      <c r="J553" s="90">
        <v>0</v>
      </c>
      <c r="K553" s="90">
        <v>0</v>
      </c>
      <c r="L553" s="94">
        <v>0</v>
      </c>
      <c r="M553" s="94">
        <v>0</v>
      </c>
      <c r="N553" s="94">
        <v>0</v>
      </c>
      <c r="O553" s="45">
        <f t="shared" si="49"/>
        <v>1060577.46</v>
      </c>
      <c r="P553" s="57"/>
      <c r="Q553" s="69"/>
    </row>
    <row r="554" spans="1:17" s="66" customFormat="1" x14ac:dyDescent="0.25">
      <c r="A554" s="67"/>
      <c r="B554" s="67"/>
      <c r="C554" s="61"/>
      <c r="D554" s="61"/>
      <c r="E554" s="61" t="s">
        <v>511</v>
      </c>
      <c r="G554" s="68" t="s">
        <v>276</v>
      </c>
      <c r="H554" s="94">
        <v>0</v>
      </c>
      <c r="I554" s="90">
        <v>550938.56999999995</v>
      </c>
      <c r="J554" s="90">
        <v>0</v>
      </c>
      <c r="K554" s="90">
        <v>0</v>
      </c>
      <c r="L554" s="94">
        <v>0</v>
      </c>
      <c r="M554" s="94">
        <v>0</v>
      </c>
      <c r="N554" s="94">
        <v>0</v>
      </c>
      <c r="O554" s="45">
        <f t="shared" si="49"/>
        <v>550938.56999999995</v>
      </c>
      <c r="P554" s="57"/>
      <c r="Q554" s="69"/>
    </row>
    <row r="555" spans="1:17" s="66" customFormat="1" x14ac:dyDescent="0.25">
      <c r="A555" s="67"/>
      <c r="B555" s="67"/>
      <c r="C555" s="61"/>
      <c r="D555" s="61"/>
      <c r="E555" s="61" t="s">
        <v>512</v>
      </c>
      <c r="G555" s="68" t="s">
        <v>513</v>
      </c>
      <c r="H555" s="94">
        <v>0</v>
      </c>
      <c r="I555" s="90">
        <v>1206004.51</v>
      </c>
      <c r="J555" s="90">
        <v>0</v>
      </c>
      <c r="K555" s="90">
        <v>0</v>
      </c>
      <c r="L555" s="94">
        <v>0</v>
      </c>
      <c r="M555" s="94">
        <v>0</v>
      </c>
      <c r="N555" s="94">
        <v>0</v>
      </c>
      <c r="O555" s="45">
        <f t="shared" si="49"/>
        <v>1206004.51</v>
      </c>
      <c r="P555" s="57"/>
      <c r="Q555" s="69"/>
    </row>
    <row r="556" spans="1:17" s="66" customFormat="1" x14ac:dyDescent="0.25">
      <c r="A556" s="67"/>
      <c r="B556" s="67"/>
      <c r="C556" s="61"/>
      <c r="D556" s="61"/>
      <c r="E556" s="61" t="s">
        <v>512</v>
      </c>
      <c r="G556" s="68" t="s">
        <v>337</v>
      </c>
      <c r="H556" s="94">
        <v>0</v>
      </c>
      <c r="I556" s="90">
        <v>767058.56</v>
      </c>
      <c r="J556" s="90">
        <v>0</v>
      </c>
      <c r="K556" s="90">
        <v>0</v>
      </c>
      <c r="L556" s="94">
        <v>0</v>
      </c>
      <c r="M556" s="94">
        <v>0</v>
      </c>
      <c r="N556" s="94">
        <v>0</v>
      </c>
      <c r="O556" s="45">
        <f t="shared" si="49"/>
        <v>767058.56</v>
      </c>
      <c r="P556" s="57"/>
      <c r="Q556" s="69"/>
    </row>
    <row r="557" spans="1:17" s="66" customFormat="1" x14ac:dyDescent="0.25">
      <c r="A557" s="67"/>
      <c r="B557" s="67"/>
      <c r="C557" s="61"/>
      <c r="D557" s="61"/>
      <c r="E557" s="61" t="s">
        <v>514</v>
      </c>
      <c r="G557" s="68" t="s">
        <v>103</v>
      </c>
      <c r="H557" s="94">
        <v>0</v>
      </c>
      <c r="I557" s="90">
        <v>890468.57</v>
      </c>
      <c r="J557" s="90">
        <v>0</v>
      </c>
      <c r="K557" s="90">
        <v>0</v>
      </c>
      <c r="L557" s="94">
        <v>0</v>
      </c>
      <c r="M557" s="94">
        <v>0</v>
      </c>
      <c r="N557" s="94">
        <v>0</v>
      </c>
      <c r="O557" s="45">
        <f t="shared" si="49"/>
        <v>890468.57</v>
      </c>
      <c r="P557" s="57"/>
      <c r="Q557" s="69"/>
    </row>
    <row r="558" spans="1:17" s="66" customFormat="1" x14ac:dyDescent="0.25">
      <c r="A558" s="67"/>
      <c r="B558" s="67"/>
      <c r="C558" s="61"/>
      <c r="D558" s="61"/>
      <c r="E558" s="61" t="s">
        <v>515</v>
      </c>
      <c r="G558" s="68" t="s">
        <v>254</v>
      </c>
      <c r="H558" s="94">
        <v>0</v>
      </c>
      <c r="I558" s="90">
        <v>920439.56</v>
      </c>
      <c r="J558" s="90">
        <v>0</v>
      </c>
      <c r="K558" s="90">
        <v>0</v>
      </c>
      <c r="L558" s="94">
        <v>0</v>
      </c>
      <c r="M558" s="94">
        <v>0</v>
      </c>
      <c r="N558" s="94">
        <v>0</v>
      </c>
      <c r="O558" s="45">
        <f t="shared" si="49"/>
        <v>920439.56</v>
      </c>
      <c r="P558" s="57"/>
      <c r="Q558" s="69"/>
    </row>
    <row r="559" spans="1:17" s="66" customFormat="1" x14ac:dyDescent="0.25">
      <c r="A559" s="67"/>
      <c r="B559" s="67"/>
      <c r="C559" s="61"/>
      <c r="D559" s="61"/>
      <c r="E559" s="61" t="s">
        <v>516</v>
      </c>
      <c r="G559" s="68" t="s">
        <v>152</v>
      </c>
      <c r="H559" s="94">
        <v>0</v>
      </c>
      <c r="I559" s="90">
        <v>524973.81999999995</v>
      </c>
      <c r="J559" s="90">
        <v>0</v>
      </c>
      <c r="K559" s="90">
        <v>0</v>
      </c>
      <c r="L559" s="94">
        <v>0</v>
      </c>
      <c r="M559" s="94">
        <v>0</v>
      </c>
      <c r="N559" s="94">
        <v>0</v>
      </c>
      <c r="O559" s="45">
        <f t="shared" si="49"/>
        <v>524973.81999999995</v>
      </c>
      <c r="P559" s="57"/>
      <c r="Q559" s="69"/>
    </row>
    <row r="560" spans="1:17" s="66" customFormat="1" x14ac:dyDescent="0.25">
      <c r="A560" s="67"/>
      <c r="B560" s="67"/>
      <c r="C560" s="61"/>
      <c r="D560" s="61"/>
      <c r="E560" s="61" t="s">
        <v>517</v>
      </c>
      <c r="G560" s="68" t="s">
        <v>22</v>
      </c>
      <c r="H560" s="94">
        <v>0</v>
      </c>
      <c r="I560" s="90">
        <v>1030488.11</v>
      </c>
      <c r="J560" s="90">
        <v>0</v>
      </c>
      <c r="K560" s="90">
        <v>0</v>
      </c>
      <c r="L560" s="94">
        <v>0</v>
      </c>
      <c r="M560" s="94">
        <v>0</v>
      </c>
      <c r="N560" s="94">
        <v>0</v>
      </c>
      <c r="O560" s="45">
        <f t="shared" si="49"/>
        <v>1030488.11</v>
      </c>
      <c r="P560" s="57"/>
      <c r="Q560" s="69"/>
    </row>
    <row r="561" spans="1:17" s="66" customFormat="1" x14ac:dyDescent="0.25">
      <c r="A561" s="67"/>
      <c r="B561" s="67"/>
      <c r="C561" s="61"/>
      <c r="D561" s="61"/>
      <c r="E561" s="61" t="s">
        <v>518</v>
      </c>
      <c r="G561" s="68" t="s">
        <v>519</v>
      </c>
      <c r="H561" s="94">
        <v>0</v>
      </c>
      <c r="I561" s="90">
        <v>710929.97</v>
      </c>
      <c r="J561" s="90">
        <v>0</v>
      </c>
      <c r="K561" s="90">
        <v>0</v>
      </c>
      <c r="L561" s="94">
        <v>0</v>
      </c>
      <c r="M561" s="94">
        <v>0</v>
      </c>
      <c r="N561" s="94">
        <v>0</v>
      </c>
      <c r="O561" s="45">
        <f t="shared" si="49"/>
        <v>710929.97</v>
      </c>
      <c r="P561" s="57"/>
      <c r="Q561" s="69"/>
    </row>
    <row r="562" spans="1:17" s="66" customFormat="1" x14ac:dyDescent="0.25">
      <c r="A562" s="67"/>
      <c r="B562" s="67"/>
      <c r="C562" s="61"/>
      <c r="D562" s="61"/>
      <c r="E562" s="61" t="s">
        <v>518</v>
      </c>
      <c r="G562" s="68" t="s">
        <v>107</v>
      </c>
      <c r="H562" s="94">
        <v>0</v>
      </c>
      <c r="I562" s="90">
        <v>617896.30000000005</v>
      </c>
      <c r="J562" s="90">
        <v>0</v>
      </c>
      <c r="K562" s="90">
        <v>0</v>
      </c>
      <c r="L562" s="90">
        <v>0</v>
      </c>
      <c r="M562" s="90">
        <v>0</v>
      </c>
      <c r="N562" s="94">
        <v>0</v>
      </c>
      <c r="O562" s="45">
        <f t="shared" si="49"/>
        <v>617896.30000000005</v>
      </c>
      <c r="P562" s="57"/>
      <c r="Q562" s="69"/>
    </row>
    <row r="563" spans="1:17" s="66" customFormat="1" x14ac:dyDescent="0.25">
      <c r="A563" s="67"/>
      <c r="B563" s="67"/>
      <c r="C563" s="61"/>
      <c r="D563" s="61"/>
      <c r="E563" s="61" t="s">
        <v>520</v>
      </c>
      <c r="G563" s="68" t="s">
        <v>337</v>
      </c>
      <c r="H563" s="94">
        <v>0</v>
      </c>
      <c r="I563" s="90">
        <v>787930.25</v>
      </c>
      <c r="J563" s="90">
        <v>0</v>
      </c>
      <c r="K563" s="90">
        <v>0</v>
      </c>
      <c r="L563" s="90">
        <v>0</v>
      </c>
      <c r="M563" s="90">
        <v>0</v>
      </c>
      <c r="N563" s="94">
        <v>0</v>
      </c>
      <c r="O563" s="45">
        <f t="shared" si="49"/>
        <v>787930.25</v>
      </c>
      <c r="P563" s="57"/>
      <c r="Q563" s="69"/>
    </row>
    <row r="564" spans="1:17" s="66" customFormat="1" x14ac:dyDescent="0.25">
      <c r="A564" s="67"/>
      <c r="B564" s="67"/>
      <c r="C564" s="61"/>
      <c r="D564" s="61"/>
      <c r="E564" s="61" t="s">
        <v>521</v>
      </c>
      <c r="G564" s="68" t="s">
        <v>522</v>
      </c>
      <c r="H564" s="94">
        <v>0</v>
      </c>
      <c r="I564" s="90">
        <v>480354.38</v>
      </c>
      <c r="J564" s="90">
        <v>0</v>
      </c>
      <c r="K564" s="90">
        <v>0</v>
      </c>
      <c r="L564" s="94">
        <v>0</v>
      </c>
      <c r="M564" s="94">
        <v>0</v>
      </c>
      <c r="N564" s="94">
        <v>0</v>
      </c>
      <c r="O564" s="45">
        <f t="shared" si="49"/>
        <v>480354.38</v>
      </c>
      <c r="P564" s="57"/>
      <c r="Q564" s="69"/>
    </row>
    <row r="565" spans="1:17" s="66" customFormat="1" x14ac:dyDescent="0.25">
      <c r="A565" s="67"/>
      <c r="B565" s="67"/>
      <c r="C565" s="61"/>
      <c r="D565" s="61"/>
      <c r="E565" s="61" t="s">
        <v>523</v>
      </c>
      <c r="G565" s="68" t="s">
        <v>216</v>
      </c>
      <c r="H565" s="94">
        <v>0</v>
      </c>
      <c r="I565" s="90">
        <v>404712.8</v>
      </c>
      <c r="J565" s="90">
        <v>0</v>
      </c>
      <c r="K565" s="90">
        <v>0</v>
      </c>
      <c r="L565" s="94">
        <v>0</v>
      </c>
      <c r="M565" s="94">
        <v>0</v>
      </c>
      <c r="N565" s="94">
        <v>0</v>
      </c>
      <c r="O565" s="45">
        <f t="shared" si="49"/>
        <v>404712.8</v>
      </c>
      <c r="P565" s="57"/>
      <c r="Q565" s="69"/>
    </row>
    <row r="566" spans="1:17" s="66" customFormat="1" x14ac:dyDescent="0.25">
      <c r="A566" s="67"/>
      <c r="B566" s="67"/>
      <c r="C566" s="61"/>
      <c r="D566" s="61"/>
      <c r="E566" s="61" t="s">
        <v>524</v>
      </c>
      <c r="G566" s="68" t="s">
        <v>93</v>
      </c>
      <c r="H566" s="94">
        <v>0</v>
      </c>
      <c r="I566" s="90">
        <v>1432186.42</v>
      </c>
      <c r="J566" s="90">
        <v>0</v>
      </c>
      <c r="K566" s="90">
        <v>0</v>
      </c>
      <c r="L566" s="94">
        <v>0</v>
      </c>
      <c r="M566" s="94">
        <v>0</v>
      </c>
      <c r="N566" s="94">
        <v>0</v>
      </c>
      <c r="O566" s="45">
        <f t="shared" si="49"/>
        <v>1432186.42</v>
      </c>
      <c r="P566" s="57"/>
      <c r="Q566" s="69"/>
    </row>
    <row r="567" spans="1:17" s="66" customFormat="1" x14ac:dyDescent="0.25">
      <c r="A567" s="67"/>
      <c r="B567" s="67"/>
      <c r="C567" s="61"/>
      <c r="D567" s="61"/>
      <c r="E567" s="61" t="s">
        <v>525</v>
      </c>
      <c r="G567" s="68" t="s">
        <v>61</v>
      </c>
      <c r="H567" s="94">
        <v>0</v>
      </c>
      <c r="I567" s="90">
        <v>2765155.79</v>
      </c>
      <c r="J567" s="90">
        <v>0</v>
      </c>
      <c r="K567" s="90">
        <v>0</v>
      </c>
      <c r="L567" s="94">
        <v>0</v>
      </c>
      <c r="M567" s="94">
        <v>0</v>
      </c>
      <c r="N567" s="94">
        <v>0</v>
      </c>
      <c r="O567" s="45">
        <f t="shared" si="49"/>
        <v>2765155.79</v>
      </c>
      <c r="P567" s="57"/>
      <c r="Q567" s="69"/>
    </row>
    <row r="568" spans="1:17" s="66" customFormat="1" x14ac:dyDescent="0.25">
      <c r="A568" s="67"/>
      <c r="B568" s="67"/>
      <c r="C568" s="61"/>
      <c r="D568" s="61"/>
      <c r="E568" s="61" t="s">
        <v>526</v>
      </c>
      <c r="G568" s="68" t="s">
        <v>527</v>
      </c>
      <c r="H568" s="94">
        <v>0</v>
      </c>
      <c r="I568" s="90">
        <v>907698.05</v>
      </c>
      <c r="J568" s="90">
        <v>0</v>
      </c>
      <c r="K568" s="90">
        <v>0</v>
      </c>
      <c r="L568" s="94">
        <v>0</v>
      </c>
      <c r="M568" s="94">
        <v>0</v>
      </c>
      <c r="N568" s="94">
        <v>0</v>
      </c>
      <c r="O568" s="45">
        <f t="shared" si="49"/>
        <v>907698.05</v>
      </c>
      <c r="P568" s="57"/>
      <c r="Q568" s="69"/>
    </row>
    <row r="569" spans="1:17" s="66" customFormat="1" x14ac:dyDescent="0.25">
      <c r="A569" s="67"/>
      <c r="B569" s="67"/>
      <c r="C569" s="61"/>
      <c r="D569" s="61"/>
      <c r="E569" s="61" t="s">
        <v>528</v>
      </c>
      <c r="G569" s="68" t="s">
        <v>22</v>
      </c>
      <c r="H569" s="94">
        <v>0</v>
      </c>
      <c r="I569" s="90">
        <v>1058753.3899999999</v>
      </c>
      <c r="J569" s="90">
        <v>0</v>
      </c>
      <c r="K569" s="90">
        <v>0</v>
      </c>
      <c r="L569" s="94">
        <v>0</v>
      </c>
      <c r="M569" s="94">
        <v>0</v>
      </c>
      <c r="N569" s="94">
        <v>0</v>
      </c>
      <c r="O569" s="45">
        <f t="shared" si="49"/>
        <v>1058753.3899999999</v>
      </c>
      <c r="P569" s="57"/>
      <c r="Q569" s="69"/>
    </row>
    <row r="570" spans="1:17" s="66" customFormat="1" x14ac:dyDescent="0.25">
      <c r="A570" s="67"/>
      <c r="B570" s="67"/>
      <c r="C570" s="61"/>
      <c r="D570" s="61"/>
      <c r="E570" s="61" t="s">
        <v>529</v>
      </c>
      <c r="G570" s="68" t="s">
        <v>221</v>
      </c>
      <c r="H570" s="94">
        <v>0</v>
      </c>
      <c r="I570" s="90">
        <v>1965076.76</v>
      </c>
      <c r="J570" s="90">
        <v>0</v>
      </c>
      <c r="K570" s="90">
        <v>0</v>
      </c>
      <c r="L570" s="94">
        <v>0</v>
      </c>
      <c r="M570" s="94">
        <v>0</v>
      </c>
      <c r="N570" s="94">
        <v>0</v>
      </c>
      <c r="O570" s="45">
        <f t="shared" si="49"/>
        <v>1965076.76</v>
      </c>
      <c r="P570" s="57"/>
      <c r="Q570" s="69"/>
    </row>
    <row r="571" spans="1:17" s="66" customFormat="1" x14ac:dyDescent="0.25">
      <c r="A571" s="67"/>
      <c r="B571" s="67"/>
      <c r="C571" s="61"/>
      <c r="D571" s="61"/>
      <c r="E571" s="61" t="s">
        <v>530</v>
      </c>
      <c r="G571" s="68" t="s">
        <v>345</v>
      </c>
      <c r="H571" s="94">
        <v>347253.05</v>
      </c>
      <c r="I571" s="90">
        <v>0</v>
      </c>
      <c r="J571" s="90">
        <v>0</v>
      </c>
      <c r="K571" s="90">
        <v>0</v>
      </c>
      <c r="L571" s="90">
        <v>0</v>
      </c>
      <c r="M571" s="90">
        <v>0</v>
      </c>
      <c r="N571" s="94">
        <v>0</v>
      </c>
      <c r="O571" s="45">
        <f t="shared" si="49"/>
        <v>347253.05</v>
      </c>
      <c r="P571" s="57"/>
      <c r="Q571" s="69"/>
    </row>
    <row r="572" spans="1:17" s="66" customFormat="1" x14ac:dyDescent="0.25">
      <c r="A572" s="67"/>
      <c r="B572" s="67"/>
      <c r="C572" s="61"/>
      <c r="D572" s="61"/>
      <c r="E572" s="61" t="s">
        <v>530</v>
      </c>
      <c r="G572" s="68" t="s">
        <v>345</v>
      </c>
      <c r="H572" s="94">
        <v>0</v>
      </c>
      <c r="I572" s="90">
        <v>0</v>
      </c>
      <c r="J572" s="90">
        <v>117027.66</v>
      </c>
      <c r="K572" s="90">
        <v>0</v>
      </c>
      <c r="L572" s="90">
        <v>0</v>
      </c>
      <c r="M572" s="90">
        <v>0</v>
      </c>
      <c r="N572" s="94">
        <v>0</v>
      </c>
      <c r="O572" s="45">
        <f t="shared" si="49"/>
        <v>117027.66</v>
      </c>
      <c r="P572" s="57"/>
      <c r="Q572" s="69"/>
    </row>
    <row r="573" spans="1:17" s="66" customFormat="1" x14ac:dyDescent="0.25">
      <c r="A573" s="67"/>
      <c r="B573" s="67"/>
      <c r="C573" s="61"/>
      <c r="D573" s="61"/>
      <c r="E573" s="61" t="s">
        <v>530</v>
      </c>
      <c r="G573" s="68" t="s">
        <v>345</v>
      </c>
      <c r="H573" s="94">
        <v>0</v>
      </c>
      <c r="I573" s="90">
        <v>0</v>
      </c>
      <c r="J573" s="90">
        <v>0</v>
      </c>
      <c r="K573" s="90">
        <v>55943.31</v>
      </c>
      <c r="L573" s="90">
        <v>0</v>
      </c>
      <c r="M573" s="90">
        <v>0</v>
      </c>
      <c r="N573" s="94">
        <v>0</v>
      </c>
      <c r="O573" s="45">
        <f t="shared" si="49"/>
        <v>55943.31</v>
      </c>
      <c r="P573" s="57"/>
      <c r="Q573" s="69"/>
    </row>
    <row r="574" spans="1:17" s="66" customFormat="1" x14ac:dyDescent="0.25">
      <c r="A574" s="67"/>
      <c r="B574" s="67"/>
      <c r="C574" s="61"/>
      <c r="D574" s="61"/>
      <c r="E574" s="61" t="s">
        <v>531</v>
      </c>
      <c r="G574" s="68" t="s">
        <v>293</v>
      </c>
      <c r="H574" s="94">
        <v>0</v>
      </c>
      <c r="I574" s="90">
        <v>1079655.5</v>
      </c>
      <c r="J574" s="90">
        <v>0</v>
      </c>
      <c r="K574" s="90">
        <v>0</v>
      </c>
      <c r="L574" s="90">
        <v>0</v>
      </c>
      <c r="M574" s="90">
        <v>0</v>
      </c>
      <c r="N574" s="94">
        <v>0</v>
      </c>
      <c r="O574" s="45">
        <f t="shared" si="49"/>
        <v>1079655.5</v>
      </c>
      <c r="P574" s="57"/>
      <c r="Q574" s="69"/>
    </row>
    <row r="575" spans="1:17" s="66" customFormat="1" x14ac:dyDescent="0.25">
      <c r="A575" s="67"/>
      <c r="B575" s="67"/>
      <c r="C575" s="61"/>
      <c r="D575" s="61"/>
      <c r="E575" s="61" t="s">
        <v>532</v>
      </c>
      <c r="G575" s="68" t="s">
        <v>296</v>
      </c>
      <c r="H575" s="94">
        <v>0</v>
      </c>
      <c r="I575" s="90">
        <v>402588.58</v>
      </c>
      <c r="J575" s="90">
        <v>0</v>
      </c>
      <c r="K575" s="90">
        <v>0</v>
      </c>
      <c r="L575" s="90">
        <v>0</v>
      </c>
      <c r="M575" s="90">
        <v>0</v>
      </c>
      <c r="N575" s="94">
        <v>0</v>
      </c>
      <c r="O575" s="45">
        <f t="shared" si="49"/>
        <v>402588.58</v>
      </c>
      <c r="P575" s="57"/>
      <c r="Q575" s="69"/>
    </row>
    <row r="576" spans="1:17" s="66" customFormat="1" x14ac:dyDescent="0.25">
      <c r="A576" s="67"/>
      <c r="B576" s="67"/>
      <c r="C576" s="61"/>
      <c r="D576" s="61"/>
      <c r="E576" s="61" t="s">
        <v>533</v>
      </c>
      <c r="G576" s="68" t="s">
        <v>183</v>
      </c>
      <c r="H576" s="94">
        <v>0</v>
      </c>
      <c r="I576" s="90">
        <v>1680639.28</v>
      </c>
      <c r="J576" s="90">
        <v>0</v>
      </c>
      <c r="K576" s="90">
        <v>0</v>
      </c>
      <c r="L576" s="90">
        <v>0</v>
      </c>
      <c r="M576" s="90">
        <v>0</v>
      </c>
      <c r="N576" s="94">
        <v>0</v>
      </c>
      <c r="O576" s="45">
        <f t="shared" si="49"/>
        <v>1680639.28</v>
      </c>
      <c r="P576" s="57"/>
      <c r="Q576" s="69"/>
    </row>
    <row r="577" spans="1:17" s="66" customFormat="1" x14ac:dyDescent="0.25">
      <c r="A577" s="67"/>
      <c r="B577" s="67"/>
      <c r="C577" s="61"/>
      <c r="D577" s="61"/>
      <c r="E577" s="61" t="s">
        <v>533</v>
      </c>
      <c r="G577" s="68" t="s">
        <v>22</v>
      </c>
      <c r="H577" s="94">
        <v>0</v>
      </c>
      <c r="I577" s="90">
        <v>890876.78</v>
      </c>
      <c r="J577" s="90">
        <v>0</v>
      </c>
      <c r="K577" s="90">
        <v>0</v>
      </c>
      <c r="L577" s="94">
        <v>0</v>
      </c>
      <c r="M577" s="94">
        <v>0</v>
      </c>
      <c r="N577" s="94">
        <v>0</v>
      </c>
      <c r="O577" s="45">
        <f t="shared" si="49"/>
        <v>890876.78</v>
      </c>
      <c r="P577" s="57"/>
      <c r="Q577" s="69"/>
    </row>
    <row r="578" spans="1:17" s="66" customFormat="1" x14ac:dyDescent="0.25">
      <c r="A578" s="67"/>
      <c r="B578" s="67"/>
      <c r="C578" s="61"/>
      <c r="D578" s="61"/>
      <c r="E578" s="61" t="s">
        <v>534</v>
      </c>
      <c r="G578" s="68" t="s">
        <v>286</v>
      </c>
      <c r="H578" s="94">
        <v>0</v>
      </c>
      <c r="I578" s="90">
        <v>885053.76</v>
      </c>
      <c r="J578" s="90">
        <v>0</v>
      </c>
      <c r="K578" s="90">
        <v>0</v>
      </c>
      <c r="L578" s="94">
        <v>0</v>
      </c>
      <c r="M578" s="94">
        <v>0</v>
      </c>
      <c r="N578" s="94">
        <v>0</v>
      </c>
      <c r="O578" s="45">
        <f t="shared" si="49"/>
        <v>885053.76</v>
      </c>
      <c r="P578" s="57"/>
      <c r="Q578" s="69"/>
    </row>
    <row r="579" spans="1:17" s="66" customFormat="1" x14ac:dyDescent="0.25">
      <c r="A579" s="67"/>
      <c r="B579" s="67"/>
      <c r="C579" s="61"/>
      <c r="D579" s="61"/>
      <c r="E579" s="61" t="s">
        <v>535</v>
      </c>
      <c r="G579" s="68" t="s">
        <v>331</v>
      </c>
      <c r="H579" s="94">
        <v>0</v>
      </c>
      <c r="I579" s="90">
        <v>431833.28</v>
      </c>
      <c r="J579" s="90">
        <v>0</v>
      </c>
      <c r="K579" s="90">
        <v>0</v>
      </c>
      <c r="L579" s="94">
        <v>0</v>
      </c>
      <c r="M579" s="94">
        <v>0</v>
      </c>
      <c r="N579" s="94">
        <v>0</v>
      </c>
      <c r="O579" s="45">
        <f t="shared" si="49"/>
        <v>431833.28</v>
      </c>
      <c r="P579" s="57"/>
      <c r="Q579" s="69"/>
    </row>
    <row r="580" spans="1:17" s="66" customFormat="1" x14ac:dyDescent="0.25">
      <c r="A580" s="67"/>
      <c r="B580" s="67"/>
      <c r="C580" s="61"/>
      <c r="D580" s="61"/>
      <c r="E580" s="61" t="s">
        <v>535</v>
      </c>
      <c r="G580" s="68" t="s">
        <v>385</v>
      </c>
      <c r="H580" s="94">
        <v>0</v>
      </c>
      <c r="I580" s="90">
        <v>1890056.64</v>
      </c>
      <c r="J580" s="90">
        <v>0</v>
      </c>
      <c r="K580" s="90">
        <v>0</v>
      </c>
      <c r="L580" s="94">
        <v>0</v>
      </c>
      <c r="M580" s="94">
        <v>0</v>
      </c>
      <c r="N580" s="94">
        <v>0</v>
      </c>
      <c r="O580" s="45">
        <f t="shared" si="49"/>
        <v>1890056.64</v>
      </c>
      <c r="P580" s="57"/>
      <c r="Q580" s="69"/>
    </row>
    <row r="581" spans="1:17" s="66" customFormat="1" x14ac:dyDescent="0.25">
      <c r="A581" s="67"/>
      <c r="B581" s="67"/>
      <c r="C581" s="61"/>
      <c r="D581" s="61"/>
      <c r="E581" s="61" t="s">
        <v>536</v>
      </c>
      <c r="G581" s="68" t="s">
        <v>537</v>
      </c>
      <c r="H581" s="94">
        <v>0</v>
      </c>
      <c r="I581" s="90">
        <v>1015197.96</v>
      </c>
      <c r="J581" s="90">
        <v>0</v>
      </c>
      <c r="K581" s="90">
        <v>0</v>
      </c>
      <c r="L581" s="94">
        <v>0</v>
      </c>
      <c r="M581" s="94">
        <v>0</v>
      </c>
      <c r="N581" s="94">
        <v>0</v>
      </c>
      <c r="O581" s="45">
        <f t="shared" si="49"/>
        <v>1015197.96</v>
      </c>
      <c r="P581" s="57"/>
      <c r="Q581" s="69"/>
    </row>
    <row r="582" spans="1:17" s="66" customFormat="1" x14ac:dyDescent="0.25">
      <c r="A582" s="67"/>
      <c r="B582" s="67"/>
      <c r="C582" s="61"/>
      <c r="D582" s="61"/>
      <c r="E582" s="61" t="s">
        <v>538</v>
      </c>
      <c r="G582" s="68" t="s">
        <v>262</v>
      </c>
      <c r="H582" s="94">
        <v>0</v>
      </c>
      <c r="I582" s="90">
        <v>1326097.1599999999</v>
      </c>
      <c r="J582" s="90">
        <v>0</v>
      </c>
      <c r="K582" s="90">
        <v>0</v>
      </c>
      <c r="L582" s="94">
        <v>0</v>
      </c>
      <c r="M582" s="94">
        <v>0</v>
      </c>
      <c r="N582" s="94">
        <v>0</v>
      </c>
      <c r="O582" s="45">
        <f t="shared" si="49"/>
        <v>1326097.1599999999</v>
      </c>
      <c r="P582" s="57"/>
      <c r="Q582" s="69"/>
    </row>
    <row r="583" spans="1:17" s="66" customFormat="1" x14ac:dyDescent="0.25">
      <c r="A583" s="67"/>
      <c r="B583" s="67"/>
      <c r="C583" s="61"/>
      <c r="D583" s="61"/>
      <c r="E583" s="61" t="s">
        <v>539</v>
      </c>
      <c r="G583" s="68" t="s">
        <v>377</v>
      </c>
      <c r="H583" s="94">
        <v>0</v>
      </c>
      <c r="I583" s="90">
        <v>519003.43</v>
      </c>
      <c r="J583" s="90">
        <v>0</v>
      </c>
      <c r="K583" s="90">
        <v>0</v>
      </c>
      <c r="L583" s="94">
        <v>0</v>
      </c>
      <c r="M583" s="94">
        <v>0</v>
      </c>
      <c r="N583" s="94">
        <v>0</v>
      </c>
      <c r="O583" s="45">
        <f t="shared" si="49"/>
        <v>519003.43</v>
      </c>
      <c r="P583" s="57"/>
      <c r="Q583" s="69"/>
    </row>
    <row r="584" spans="1:17" s="66" customFormat="1" x14ac:dyDescent="0.25">
      <c r="A584" s="67"/>
      <c r="B584" s="67"/>
      <c r="C584" s="61"/>
      <c r="D584" s="61"/>
      <c r="E584" s="61" t="s">
        <v>540</v>
      </c>
      <c r="G584" s="68" t="s">
        <v>271</v>
      </c>
      <c r="H584" s="94">
        <v>0</v>
      </c>
      <c r="I584" s="90">
        <v>657598.66</v>
      </c>
      <c r="J584" s="90">
        <v>0</v>
      </c>
      <c r="K584" s="90">
        <v>0</v>
      </c>
      <c r="L584" s="94">
        <v>0</v>
      </c>
      <c r="M584" s="94">
        <v>0</v>
      </c>
      <c r="N584" s="94">
        <v>0</v>
      </c>
      <c r="O584" s="45">
        <f t="shared" si="49"/>
        <v>657598.66</v>
      </c>
      <c r="P584" s="57"/>
      <c r="Q584" s="69"/>
    </row>
    <row r="585" spans="1:17" s="66" customFormat="1" x14ac:dyDescent="0.25">
      <c r="A585" s="67"/>
      <c r="B585" s="67"/>
      <c r="C585" s="61"/>
      <c r="D585" s="61"/>
      <c r="E585" s="61" t="s">
        <v>541</v>
      </c>
      <c r="G585" s="68" t="s">
        <v>542</v>
      </c>
      <c r="H585" s="94">
        <v>0</v>
      </c>
      <c r="I585" s="90">
        <v>746155.71</v>
      </c>
      <c r="J585" s="90">
        <v>0</v>
      </c>
      <c r="K585" s="90">
        <v>0</v>
      </c>
      <c r="L585" s="94">
        <v>0</v>
      </c>
      <c r="M585" s="94">
        <v>0</v>
      </c>
      <c r="N585" s="94">
        <v>0</v>
      </c>
      <c r="O585" s="45">
        <f t="shared" si="49"/>
        <v>746155.71</v>
      </c>
      <c r="P585" s="57"/>
      <c r="Q585" s="69"/>
    </row>
    <row r="586" spans="1:17" s="66" customFormat="1" x14ac:dyDescent="0.25">
      <c r="A586" s="67"/>
      <c r="B586" s="67"/>
      <c r="C586" s="61"/>
      <c r="D586" s="61"/>
      <c r="E586" s="61" t="s">
        <v>543</v>
      </c>
      <c r="G586" s="68" t="s">
        <v>187</v>
      </c>
      <c r="H586" s="94">
        <v>0</v>
      </c>
      <c r="I586" s="90">
        <v>231168.26</v>
      </c>
      <c r="J586" s="90">
        <v>0</v>
      </c>
      <c r="K586" s="90">
        <v>0</v>
      </c>
      <c r="L586" s="94">
        <v>0</v>
      </c>
      <c r="M586" s="94">
        <v>0</v>
      </c>
      <c r="N586" s="94">
        <v>0</v>
      </c>
      <c r="O586" s="45">
        <f t="shared" si="49"/>
        <v>231168.26</v>
      </c>
      <c r="P586" s="57"/>
      <c r="Q586" s="69"/>
    </row>
    <row r="587" spans="1:17" s="66" customFormat="1" x14ac:dyDescent="0.25">
      <c r="A587" s="67"/>
      <c r="B587" s="67"/>
      <c r="C587" s="61"/>
      <c r="D587" s="61"/>
      <c r="E587" s="61" t="s">
        <v>543</v>
      </c>
      <c r="G587" s="68" t="s">
        <v>187</v>
      </c>
      <c r="H587" s="94">
        <v>0</v>
      </c>
      <c r="I587" s="90">
        <v>52148.61</v>
      </c>
      <c r="J587" s="90">
        <v>0</v>
      </c>
      <c r="K587" s="90">
        <v>0</v>
      </c>
      <c r="L587" s="94">
        <v>0</v>
      </c>
      <c r="M587" s="94">
        <v>0</v>
      </c>
      <c r="N587" s="94">
        <v>0</v>
      </c>
      <c r="O587" s="45">
        <f t="shared" si="49"/>
        <v>52148.61</v>
      </c>
      <c r="P587" s="57"/>
      <c r="Q587" s="69"/>
    </row>
    <row r="588" spans="1:17" s="66" customFormat="1" x14ac:dyDescent="0.25">
      <c r="A588" s="67"/>
      <c r="B588" s="67"/>
      <c r="C588" s="61"/>
      <c r="D588" s="61"/>
      <c r="E588" s="61" t="s">
        <v>544</v>
      </c>
      <c r="G588" s="68" t="s">
        <v>324</v>
      </c>
      <c r="H588" s="94">
        <v>0</v>
      </c>
      <c r="I588" s="90">
        <v>901588.37</v>
      </c>
      <c r="J588" s="90">
        <v>0</v>
      </c>
      <c r="K588" s="90">
        <v>0</v>
      </c>
      <c r="L588" s="94">
        <v>0</v>
      </c>
      <c r="M588" s="94">
        <v>0</v>
      </c>
      <c r="N588" s="94">
        <v>0</v>
      </c>
      <c r="O588" s="45">
        <f t="shared" si="49"/>
        <v>901588.37</v>
      </c>
      <c r="P588" s="57"/>
      <c r="Q588" s="69"/>
    </row>
    <row r="589" spans="1:17" s="66" customFormat="1" x14ac:dyDescent="0.25">
      <c r="A589" s="67"/>
      <c r="B589" s="67"/>
      <c r="C589" s="61"/>
      <c r="D589" s="61"/>
      <c r="E589" s="61" t="s">
        <v>545</v>
      </c>
      <c r="G589" s="68" t="s">
        <v>234</v>
      </c>
      <c r="H589" s="94">
        <v>0</v>
      </c>
      <c r="I589" s="90">
        <v>2027119.23</v>
      </c>
      <c r="J589" s="90">
        <v>0</v>
      </c>
      <c r="K589" s="90">
        <v>0</v>
      </c>
      <c r="L589" s="94">
        <v>0</v>
      </c>
      <c r="M589" s="94">
        <v>0</v>
      </c>
      <c r="N589" s="94">
        <v>0</v>
      </c>
      <c r="O589" s="45">
        <f t="shared" si="49"/>
        <v>2027119.23</v>
      </c>
      <c r="P589" s="57"/>
      <c r="Q589" s="69"/>
    </row>
    <row r="590" spans="1:17" s="66" customFormat="1" x14ac:dyDescent="0.25">
      <c r="A590" s="67"/>
      <c r="B590" s="67"/>
      <c r="C590" s="61"/>
      <c r="D590" s="61"/>
      <c r="E590" s="61" t="s">
        <v>546</v>
      </c>
      <c r="G590" s="68" t="s">
        <v>547</v>
      </c>
      <c r="H590" s="94">
        <v>0</v>
      </c>
      <c r="I590" s="90">
        <v>1128978.79</v>
      </c>
      <c r="J590" s="90">
        <v>0</v>
      </c>
      <c r="K590" s="90">
        <v>0</v>
      </c>
      <c r="L590" s="90">
        <v>0</v>
      </c>
      <c r="M590" s="90">
        <v>0</v>
      </c>
      <c r="N590" s="94">
        <v>0</v>
      </c>
      <c r="O590" s="45">
        <f>SUM(H590:N590)</f>
        <v>1128978.79</v>
      </c>
      <c r="P590" s="57"/>
      <c r="Q590" s="69"/>
    </row>
    <row r="591" spans="1:17" s="66" customFormat="1" x14ac:dyDescent="0.25">
      <c r="A591" s="67"/>
      <c r="B591" s="67"/>
      <c r="C591" s="61"/>
      <c r="D591" s="61"/>
      <c r="E591" s="61" t="s">
        <v>548</v>
      </c>
      <c r="G591" s="68" t="s">
        <v>549</v>
      </c>
      <c r="H591" s="94">
        <v>0</v>
      </c>
      <c r="I591" s="90">
        <v>1835426.23</v>
      </c>
      <c r="J591" s="90">
        <v>0</v>
      </c>
      <c r="K591" s="90">
        <v>0</v>
      </c>
      <c r="L591" s="94">
        <v>0</v>
      </c>
      <c r="M591" s="94">
        <v>0</v>
      </c>
      <c r="N591" s="94">
        <v>0</v>
      </c>
      <c r="O591" s="45">
        <f t="shared" si="49"/>
        <v>1835426.23</v>
      </c>
      <c r="P591" s="57"/>
      <c r="Q591" s="69"/>
    </row>
    <row r="592" spans="1:17" s="66" customFormat="1" x14ac:dyDescent="0.25">
      <c r="A592" s="67"/>
      <c r="B592" s="67"/>
      <c r="C592" s="61"/>
      <c r="D592" s="61"/>
      <c r="E592" s="61" t="s">
        <v>550</v>
      </c>
      <c r="G592" s="68" t="s">
        <v>522</v>
      </c>
      <c r="H592" s="94">
        <v>0</v>
      </c>
      <c r="I592" s="90">
        <v>771060.76</v>
      </c>
      <c r="J592" s="90">
        <v>0</v>
      </c>
      <c r="K592" s="90">
        <v>0</v>
      </c>
      <c r="L592" s="94">
        <v>0</v>
      </c>
      <c r="M592" s="94">
        <v>0</v>
      </c>
      <c r="N592" s="94">
        <v>0</v>
      </c>
      <c r="O592" s="45">
        <f t="shared" si="49"/>
        <v>771060.76</v>
      </c>
      <c r="P592" s="57"/>
      <c r="Q592" s="69"/>
    </row>
    <row r="593" spans="1:17" s="66" customFormat="1" x14ac:dyDescent="0.25">
      <c r="A593" s="67"/>
      <c r="B593" s="67"/>
      <c r="C593" s="61"/>
      <c r="D593" s="61"/>
      <c r="E593" s="61" t="s">
        <v>551</v>
      </c>
      <c r="G593" s="68" t="s">
        <v>212</v>
      </c>
      <c r="H593" s="94">
        <v>0</v>
      </c>
      <c r="I593" s="90">
        <v>1064420.72</v>
      </c>
      <c r="J593" s="90">
        <v>0</v>
      </c>
      <c r="K593" s="90">
        <v>0</v>
      </c>
      <c r="L593" s="94">
        <v>0</v>
      </c>
      <c r="M593" s="94">
        <v>0</v>
      </c>
      <c r="N593" s="94">
        <v>0</v>
      </c>
      <c r="O593" s="45">
        <f>SUM(H593:N593)</f>
        <v>1064420.72</v>
      </c>
      <c r="P593" s="57"/>
      <c r="Q593" s="69"/>
    </row>
    <row r="594" spans="1:17" s="66" customFormat="1" x14ac:dyDescent="0.25">
      <c r="A594" s="67"/>
      <c r="B594" s="67"/>
      <c r="C594" s="61"/>
      <c r="D594" s="61"/>
      <c r="E594" s="61" t="s">
        <v>552</v>
      </c>
      <c r="G594" s="68" t="s">
        <v>377</v>
      </c>
      <c r="H594" s="94">
        <v>0</v>
      </c>
      <c r="I594" s="90">
        <v>0</v>
      </c>
      <c r="J594" s="90">
        <v>0</v>
      </c>
      <c r="K594" s="90">
        <v>0</v>
      </c>
      <c r="L594" s="94">
        <v>1142829.73</v>
      </c>
      <c r="M594" s="90">
        <v>0</v>
      </c>
      <c r="N594" s="94">
        <v>0</v>
      </c>
      <c r="O594" s="45">
        <f>SUM(H594:N594)</f>
        <v>1142829.73</v>
      </c>
      <c r="P594" s="57"/>
      <c r="Q594" s="69"/>
    </row>
    <row r="595" spans="1:17" s="66" customFormat="1" x14ac:dyDescent="0.25">
      <c r="A595" s="67"/>
      <c r="B595" s="67"/>
      <c r="C595" s="61"/>
      <c r="D595" s="61"/>
      <c r="E595" s="61" t="s">
        <v>553</v>
      </c>
      <c r="G595" s="68" t="s">
        <v>216</v>
      </c>
      <c r="H595" s="94">
        <v>0</v>
      </c>
      <c r="I595" s="90">
        <v>1623303.88</v>
      </c>
      <c r="J595" s="90">
        <v>0</v>
      </c>
      <c r="K595" s="90">
        <v>0</v>
      </c>
      <c r="L595" s="94">
        <v>0</v>
      </c>
      <c r="M595" s="94">
        <v>0</v>
      </c>
      <c r="N595" s="94">
        <v>0</v>
      </c>
      <c r="O595" s="45">
        <f>SUM(H595:N595)</f>
        <v>1623303.88</v>
      </c>
      <c r="P595" s="57"/>
      <c r="Q595" s="69"/>
    </row>
    <row r="596" spans="1:17" s="66" customFormat="1" x14ac:dyDescent="0.25">
      <c r="A596" s="67"/>
      <c r="B596" s="67"/>
      <c r="C596" s="61"/>
      <c r="D596" s="61"/>
      <c r="E596" s="61" t="s">
        <v>554</v>
      </c>
      <c r="G596" s="68" t="s">
        <v>555</v>
      </c>
      <c r="H596" s="94">
        <v>0</v>
      </c>
      <c r="I596" s="90">
        <v>2363133.92</v>
      </c>
      <c r="J596" s="90">
        <v>0</v>
      </c>
      <c r="K596" s="90">
        <v>0</v>
      </c>
      <c r="L596" s="94">
        <v>0</v>
      </c>
      <c r="M596" s="94">
        <v>0</v>
      </c>
      <c r="N596" s="94">
        <v>0</v>
      </c>
      <c r="O596" s="45">
        <f>SUM(H596:N596)</f>
        <v>2363133.92</v>
      </c>
      <c r="P596" s="57"/>
      <c r="Q596" s="69"/>
    </row>
    <row r="597" spans="1:17" s="66" customFormat="1" x14ac:dyDescent="0.25">
      <c r="A597" s="67"/>
      <c r="B597" s="67"/>
      <c r="C597" s="61"/>
      <c r="D597" s="61"/>
      <c r="E597" s="61" t="s">
        <v>556</v>
      </c>
      <c r="G597" s="68" t="s">
        <v>549</v>
      </c>
      <c r="H597" s="94">
        <v>0</v>
      </c>
      <c r="I597" s="90">
        <v>1077594.3600000001</v>
      </c>
      <c r="J597" s="90">
        <v>0</v>
      </c>
      <c r="K597" s="90">
        <v>0</v>
      </c>
      <c r="L597" s="94">
        <v>0</v>
      </c>
      <c r="M597" s="94">
        <v>0</v>
      </c>
      <c r="N597" s="94">
        <v>0</v>
      </c>
      <c r="O597" s="45">
        <f>SUM(H597:N597)</f>
        <v>1077594.3600000001</v>
      </c>
      <c r="P597" s="57"/>
      <c r="Q597" s="69"/>
    </row>
    <row r="598" spans="1:17" s="66" customFormat="1" x14ac:dyDescent="0.25">
      <c r="A598" s="67"/>
      <c r="B598" s="67"/>
      <c r="C598" s="61"/>
      <c r="D598" s="61"/>
      <c r="E598" s="61" t="s">
        <v>557</v>
      </c>
      <c r="G598" s="68" t="s">
        <v>537</v>
      </c>
      <c r="H598" s="94">
        <v>0</v>
      </c>
      <c r="I598" s="90">
        <v>1336993.82</v>
      </c>
      <c r="J598" s="90">
        <v>0</v>
      </c>
      <c r="K598" s="90">
        <v>0</v>
      </c>
      <c r="L598" s="94">
        <v>0</v>
      </c>
      <c r="M598" s="94">
        <v>0</v>
      </c>
      <c r="N598" s="94">
        <v>0</v>
      </c>
      <c r="O598" s="45">
        <f t="shared" ref="O598:O603" si="50">SUM(H598:N598)</f>
        <v>1336993.82</v>
      </c>
      <c r="P598" s="57"/>
      <c r="Q598" s="69"/>
    </row>
    <row r="599" spans="1:17" s="66" customFormat="1" x14ac:dyDescent="0.25">
      <c r="A599" s="73"/>
      <c r="B599" s="73"/>
      <c r="C599" s="72"/>
      <c r="D599" s="72"/>
      <c r="E599" s="72" t="s">
        <v>558</v>
      </c>
      <c r="F599" s="75"/>
      <c r="G599" s="76" t="s">
        <v>105</v>
      </c>
      <c r="H599" s="97">
        <v>0</v>
      </c>
      <c r="I599" s="98">
        <v>848348.3</v>
      </c>
      <c r="J599" s="98">
        <v>0</v>
      </c>
      <c r="K599" s="98">
        <v>0</v>
      </c>
      <c r="L599" s="97">
        <v>0</v>
      </c>
      <c r="M599" s="97">
        <v>0</v>
      </c>
      <c r="N599" s="97">
        <v>0</v>
      </c>
      <c r="O599" s="77">
        <f t="shared" si="50"/>
        <v>848348.3</v>
      </c>
      <c r="P599" s="57"/>
      <c r="Q599" s="69"/>
    </row>
    <row r="600" spans="1:17" s="66" customFormat="1" x14ac:dyDescent="0.25">
      <c r="A600" s="67"/>
      <c r="B600" s="67"/>
      <c r="C600" s="61"/>
      <c r="D600" s="61"/>
      <c r="E600" s="61" t="s">
        <v>559</v>
      </c>
      <c r="G600" s="68" t="s">
        <v>61</v>
      </c>
      <c r="H600" s="94">
        <v>0</v>
      </c>
      <c r="I600" s="90">
        <v>378070.08</v>
      </c>
      <c r="J600" s="90">
        <v>0</v>
      </c>
      <c r="K600" s="90">
        <v>0</v>
      </c>
      <c r="L600" s="94">
        <v>0</v>
      </c>
      <c r="M600" s="94">
        <v>0</v>
      </c>
      <c r="N600" s="94">
        <v>0</v>
      </c>
      <c r="O600" s="45">
        <f t="shared" si="50"/>
        <v>378070.08</v>
      </c>
      <c r="P600" s="57"/>
      <c r="Q600" s="69"/>
    </row>
    <row r="601" spans="1:17" s="66" customFormat="1" x14ac:dyDescent="0.25">
      <c r="A601" s="67"/>
      <c r="B601" s="67"/>
      <c r="C601" s="61"/>
      <c r="D601" s="61"/>
      <c r="E601" s="61" t="s">
        <v>560</v>
      </c>
      <c r="G601" s="68" t="s">
        <v>234</v>
      </c>
      <c r="H601" s="94">
        <v>0</v>
      </c>
      <c r="I601" s="90">
        <v>1684710.7</v>
      </c>
      <c r="J601" s="90">
        <v>0</v>
      </c>
      <c r="K601" s="90">
        <v>0</v>
      </c>
      <c r="L601" s="94">
        <v>0</v>
      </c>
      <c r="M601" s="94">
        <v>0</v>
      </c>
      <c r="N601" s="94">
        <v>0</v>
      </c>
      <c r="O601" s="45">
        <f t="shared" si="50"/>
        <v>1684710.7</v>
      </c>
      <c r="P601" s="57"/>
      <c r="Q601" s="69"/>
    </row>
    <row r="602" spans="1:17" s="66" customFormat="1" x14ac:dyDescent="0.25">
      <c r="A602" s="67"/>
      <c r="B602" s="67"/>
      <c r="C602" s="61"/>
      <c r="D602" s="61"/>
      <c r="E602" s="61" t="s">
        <v>561</v>
      </c>
      <c r="G602" s="68" t="s">
        <v>170</v>
      </c>
      <c r="H602" s="94">
        <v>0</v>
      </c>
      <c r="I602" s="90">
        <v>344282.73</v>
      </c>
      <c r="J602" s="90">
        <v>0</v>
      </c>
      <c r="K602" s="90">
        <v>0</v>
      </c>
      <c r="L602" s="94">
        <v>0</v>
      </c>
      <c r="M602" s="94">
        <v>0</v>
      </c>
      <c r="N602" s="94">
        <v>0</v>
      </c>
      <c r="O602" s="45">
        <f t="shared" si="50"/>
        <v>344282.73</v>
      </c>
      <c r="P602" s="57"/>
      <c r="Q602" s="69"/>
    </row>
    <row r="603" spans="1:17" s="66" customFormat="1" x14ac:dyDescent="0.25">
      <c r="A603" s="67"/>
      <c r="B603" s="67"/>
      <c r="C603" s="61"/>
      <c r="D603" s="61"/>
      <c r="E603" s="61" t="s">
        <v>561</v>
      </c>
      <c r="G603" s="68" t="s">
        <v>170</v>
      </c>
      <c r="H603" s="94">
        <v>0</v>
      </c>
      <c r="I603" s="90">
        <v>1522876.4</v>
      </c>
      <c r="J603" s="90">
        <v>0</v>
      </c>
      <c r="K603" s="90">
        <v>0</v>
      </c>
      <c r="L603" s="94">
        <v>0</v>
      </c>
      <c r="M603" s="94">
        <v>0</v>
      </c>
      <c r="N603" s="94">
        <v>0</v>
      </c>
      <c r="O603" s="45">
        <f t="shared" si="50"/>
        <v>1522876.4</v>
      </c>
      <c r="P603" s="57"/>
      <c r="Q603" s="69"/>
    </row>
    <row r="604" spans="1:17" s="66" customFormat="1" x14ac:dyDescent="0.25">
      <c r="A604" s="67"/>
      <c r="B604" s="67"/>
      <c r="C604" s="61"/>
      <c r="D604" s="61"/>
      <c r="E604" s="61" t="s">
        <v>562</v>
      </c>
      <c r="G604" s="68" t="s">
        <v>32</v>
      </c>
      <c r="H604" s="94">
        <v>0</v>
      </c>
      <c r="I604" s="90">
        <v>1106846.0900000001</v>
      </c>
      <c r="J604" s="90">
        <v>0</v>
      </c>
      <c r="K604" s="90">
        <v>0</v>
      </c>
      <c r="L604" s="94">
        <v>0</v>
      </c>
      <c r="M604" s="94">
        <v>0</v>
      </c>
      <c r="N604" s="94">
        <v>0</v>
      </c>
      <c r="O604" s="45">
        <f>SUM(H604:N604)</f>
        <v>1106846.0900000001</v>
      </c>
      <c r="P604" s="57"/>
      <c r="Q604" s="69"/>
    </row>
    <row r="605" spans="1:17" s="66" customFormat="1" x14ac:dyDescent="0.25">
      <c r="A605" s="67"/>
      <c r="B605" s="67"/>
      <c r="C605" s="61"/>
      <c r="D605" s="61"/>
      <c r="E605" s="61" t="s">
        <v>563</v>
      </c>
      <c r="G605" s="68" t="s">
        <v>236</v>
      </c>
      <c r="H605" s="94">
        <v>0</v>
      </c>
      <c r="I605" s="90">
        <v>1002223.42</v>
      </c>
      <c r="J605" s="90">
        <v>0</v>
      </c>
      <c r="K605" s="90">
        <v>0</v>
      </c>
      <c r="L605" s="94">
        <v>0</v>
      </c>
      <c r="M605" s="94">
        <v>0</v>
      </c>
      <c r="N605" s="94">
        <v>0</v>
      </c>
      <c r="O605" s="45">
        <f>SUM(H605:N605)</f>
        <v>1002223.42</v>
      </c>
      <c r="P605" s="57"/>
      <c r="Q605" s="69"/>
    </row>
    <row r="606" spans="1:17" s="66" customFormat="1" x14ac:dyDescent="0.25">
      <c r="A606" s="67"/>
      <c r="B606" s="67"/>
      <c r="C606" s="61"/>
      <c r="D606" s="61"/>
      <c r="E606" s="61" t="s">
        <v>564</v>
      </c>
      <c r="G606" s="68" t="s">
        <v>48</v>
      </c>
      <c r="H606" s="94">
        <v>0</v>
      </c>
      <c r="I606" s="90">
        <v>565086.59</v>
      </c>
      <c r="J606" s="90">
        <v>0</v>
      </c>
      <c r="K606" s="90">
        <v>0</v>
      </c>
      <c r="L606" s="94">
        <v>0</v>
      </c>
      <c r="M606" s="94">
        <v>0</v>
      </c>
      <c r="N606" s="94">
        <v>0</v>
      </c>
      <c r="O606" s="45">
        <f>SUM(H606:N606)</f>
        <v>565086.59</v>
      </c>
      <c r="P606" s="57"/>
      <c r="Q606" s="69"/>
    </row>
    <row r="607" spans="1:17" s="57" customFormat="1" ht="12.75" customHeight="1" x14ac:dyDescent="0.25">
      <c r="A607" s="35"/>
      <c r="B607" s="35"/>
      <c r="C607" s="36"/>
      <c r="D607" s="37" t="s">
        <v>565</v>
      </c>
      <c r="E607" s="38" t="s">
        <v>566</v>
      </c>
      <c r="F607" s="36"/>
      <c r="G607" s="39"/>
      <c r="H607" s="40">
        <f t="shared" ref="H607:M607" si="51">SUM(H608:H612)</f>
        <v>0</v>
      </c>
      <c r="I607" s="40">
        <f t="shared" si="51"/>
        <v>0</v>
      </c>
      <c r="J607" s="40">
        <f t="shared" si="51"/>
        <v>0</v>
      </c>
      <c r="K607" s="40">
        <f t="shared" si="51"/>
        <v>0</v>
      </c>
      <c r="L607" s="40">
        <f t="shared" si="51"/>
        <v>0</v>
      </c>
      <c r="M607" s="40">
        <f t="shared" si="51"/>
        <v>0</v>
      </c>
      <c r="N607" s="40">
        <f>SUM(N608:N612)</f>
        <v>8804538.5700000003</v>
      </c>
      <c r="O607" s="40">
        <f>SUM(O608:O612)</f>
        <v>8804538.5700000003</v>
      </c>
      <c r="Q607" s="60"/>
    </row>
    <row r="608" spans="1:17" s="66" customFormat="1" x14ac:dyDescent="0.25">
      <c r="A608" s="67"/>
      <c r="B608" s="67"/>
      <c r="C608" s="61"/>
      <c r="D608" s="61"/>
      <c r="E608" s="61" t="s">
        <v>567</v>
      </c>
      <c r="G608" s="68" t="s">
        <v>317</v>
      </c>
      <c r="H608" s="94">
        <v>0</v>
      </c>
      <c r="I608" s="94">
        <v>0</v>
      </c>
      <c r="J608" s="94">
        <v>0</v>
      </c>
      <c r="K608" s="94">
        <v>0</v>
      </c>
      <c r="L608" s="94">
        <v>0</v>
      </c>
      <c r="M608" s="94">
        <v>0</v>
      </c>
      <c r="N608" s="90">
        <v>1345612.1</v>
      </c>
      <c r="O608" s="45">
        <f>SUM(H608:N608)</f>
        <v>1345612.1</v>
      </c>
      <c r="P608" s="57"/>
      <c r="Q608" s="69"/>
    </row>
    <row r="609" spans="1:17" s="66" customFormat="1" x14ac:dyDescent="0.25">
      <c r="A609" s="67"/>
      <c r="B609" s="67"/>
      <c r="C609" s="61"/>
      <c r="D609" s="61"/>
      <c r="E609" s="61" t="s">
        <v>568</v>
      </c>
      <c r="G609" s="68" t="s">
        <v>271</v>
      </c>
      <c r="H609" s="94">
        <v>0</v>
      </c>
      <c r="I609" s="94">
        <v>0</v>
      </c>
      <c r="J609" s="94">
        <v>0</v>
      </c>
      <c r="K609" s="94">
        <v>0</v>
      </c>
      <c r="L609" s="94">
        <v>0</v>
      </c>
      <c r="M609" s="94">
        <v>0</v>
      </c>
      <c r="N609" s="90">
        <v>3479745.67</v>
      </c>
      <c r="O609" s="45">
        <f>SUM(H609:N609)</f>
        <v>3479745.67</v>
      </c>
      <c r="P609" s="57"/>
      <c r="Q609" s="69"/>
    </row>
    <row r="610" spans="1:17" s="66" customFormat="1" x14ac:dyDescent="0.25">
      <c r="A610" s="67"/>
      <c r="B610" s="67"/>
      <c r="C610" s="61"/>
      <c r="D610" s="61"/>
      <c r="E610" s="61" t="s">
        <v>569</v>
      </c>
      <c r="G610" s="68" t="s">
        <v>224</v>
      </c>
      <c r="H610" s="94">
        <v>0</v>
      </c>
      <c r="I610" s="94">
        <v>0</v>
      </c>
      <c r="J610" s="94">
        <v>0</v>
      </c>
      <c r="K610" s="94">
        <v>0</v>
      </c>
      <c r="L610" s="94">
        <v>0</v>
      </c>
      <c r="M610" s="94">
        <v>0</v>
      </c>
      <c r="N610" s="90">
        <v>1269189.8600000001</v>
      </c>
      <c r="O610" s="45">
        <f>SUM(H610:N610)</f>
        <v>1269189.8600000001</v>
      </c>
      <c r="P610" s="57"/>
      <c r="Q610" s="69"/>
    </row>
    <row r="611" spans="1:17" s="66" customFormat="1" x14ac:dyDescent="0.25">
      <c r="A611" s="67"/>
      <c r="B611" s="67"/>
      <c r="C611" s="61"/>
      <c r="D611" s="61"/>
      <c r="E611" s="61" t="s">
        <v>570</v>
      </c>
      <c r="G611" s="68" t="s">
        <v>216</v>
      </c>
      <c r="H611" s="94">
        <v>0</v>
      </c>
      <c r="I611" s="94">
        <v>0</v>
      </c>
      <c r="J611" s="94">
        <v>0</v>
      </c>
      <c r="K611" s="94">
        <v>0</v>
      </c>
      <c r="L611" s="94">
        <v>0</v>
      </c>
      <c r="M611" s="94">
        <v>0</v>
      </c>
      <c r="N611" s="90">
        <v>2294487.85</v>
      </c>
      <c r="O611" s="45">
        <f>SUM(H611:N611)</f>
        <v>2294487.85</v>
      </c>
      <c r="P611" s="57"/>
      <c r="Q611" s="69"/>
    </row>
    <row r="612" spans="1:17" s="66" customFormat="1" x14ac:dyDescent="0.25">
      <c r="A612" s="67"/>
      <c r="B612" s="67"/>
      <c r="C612" s="61"/>
      <c r="D612" s="61"/>
      <c r="E612" s="61" t="s">
        <v>571</v>
      </c>
      <c r="G612" s="68" t="s">
        <v>34</v>
      </c>
      <c r="H612" s="94">
        <v>0</v>
      </c>
      <c r="I612" s="94">
        <v>0</v>
      </c>
      <c r="J612" s="94">
        <v>0</v>
      </c>
      <c r="K612" s="94">
        <v>0</v>
      </c>
      <c r="L612" s="94">
        <v>0</v>
      </c>
      <c r="M612" s="94">
        <v>0</v>
      </c>
      <c r="N612" s="90">
        <v>415503.09</v>
      </c>
      <c r="O612" s="45">
        <f>SUM(H612:N612)</f>
        <v>415503.09</v>
      </c>
      <c r="P612" s="57"/>
      <c r="Q612" s="69"/>
    </row>
    <row r="613" spans="1:17" s="57" customFormat="1" ht="12.75" customHeight="1" x14ac:dyDescent="0.25">
      <c r="A613" s="35"/>
      <c r="B613" s="35"/>
      <c r="C613" s="36"/>
      <c r="D613" s="37" t="s">
        <v>572</v>
      </c>
      <c r="E613" s="38" t="s">
        <v>573</v>
      </c>
      <c r="F613" s="36"/>
      <c r="G613" s="39"/>
      <c r="H613" s="40">
        <f>SUM(H614:H618)</f>
        <v>13222.52</v>
      </c>
      <c r="I613" s="40">
        <f t="shared" ref="I613:O613" si="52">SUM(I614:I618)</f>
        <v>5779347.2699999996</v>
      </c>
      <c r="J613" s="40">
        <f t="shared" si="52"/>
        <v>0</v>
      </c>
      <c r="K613" s="40">
        <f t="shared" si="52"/>
        <v>0</v>
      </c>
      <c r="L613" s="40">
        <f t="shared" si="52"/>
        <v>0</v>
      </c>
      <c r="M613" s="40">
        <f t="shared" si="52"/>
        <v>0</v>
      </c>
      <c r="N613" s="40">
        <f t="shared" si="52"/>
        <v>0</v>
      </c>
      <c r="O613" s="40">
        <f t="shared" si="52"/>
        <v>5792569.7899999991</v>
      </c>
      <c r="Q613" s="60"/>
    </row>
    <row r="614" spans="1:17" s="66" customFormat="1" x14ac:dyDescent="0.25">
      <c r="A614" s="67"/>
      <c r="B614" s="67"/>
      <c r="C614" s="61"/>
      <c r="D614" s="61"/>
      <c r="E614" s="61" t="s">
        <v>574</v>
      </c>
      <c r="G614" s="68" t="s">
        <v>216</v>
      </c>
      <c r="H614" s="94">
        <v>0</v>
      </c>
      <c r="I614" s="90">
        <v>2479081.98</v>
      </c>
      <c r="J614" s="94">
        <v>0</v>
      </c>
      <c r="K614" s="94">
        <v>0</v>
      </c>
      <c r="L614" s="94">
        <v>0</v>
      </c>
      <c r="M614" s="94">
        <v>0</v>
      </c>
      <c r="N614" s="94">
        <v>0</v>
      </c>
      <c r="O614" s="45">
        <f>SUM(H614:N614)</f>
        <v>2479081.98</v>
      </c>
      <c r="P614" s="57"/>
      <c r="Q614" s="69"/>
    </row>
    <row r="615" spans="1:17" s="66" customFormat="1" x14ac:dyDescent="0.25">
      <c r="A615" s="67"/>
      <c r="B615" s="67"/>
      <c r="C615" s="61"/>
      <c r="D615" s="61"/>
      <c r="E615" s="61" t="s">
        <v>575</v>
      </c>
      <c r="G615" s="68" t="s">
        <v>369</v>
      </c>
      <c r="H615" s="94">
        <v>0</v>
      </c>
      <c r="I615" s="90">
        <v>531094.53</v>
      </c>
      <c r="J615" s="94">
        <v>0</v>
      </c>
      <c r="K615" s="94">
        <v>0</v>
      </c>
      <c r="L615" s="94">
        <v>0</v>
      </c>
      <c r="M615" s="94">
        <v>0</v>
      </c>
      <c r="N615" s="94">
        <v>0</v>
      </c>
      <c r="O615" s="45">
        <f>SUM(H615:N615)</f>
        <v>531094.53</v>
      </c>
      <c r="P615" s="57"/>
      <c r="Q615" s="69"/>
    </row>
    <row r="616" spans="1:17" s="66" customFormat="1" x14ac:dyDescent="0.25">
      <c r="A616" s="67"/>
      <c r="B616" s="67"/>
      <c r="C616" s="61"/>
      <c r="D616" s="61"/>
      <c r="E616" s="61" t="s">
        <v>576</v>
      </c>
      <c r="G616" s="68" t="s">
        <v>577</v>
      </c>
      <c r="H616" s="94">
        <v>0</v>
      </c>
      <c r="I616" s="90">
        <v>302122.40000000002</v>
      </c>
      <c r="J616" s="94">
        <v>0</v>
      </c>
      <c r="K616" s="94">
        <v>0</v>
      </c>
      <c r="L616" s="94">
        <v>0</v>
      </c>
      <c r="M616" s="94">
        <v>0</v>
      </c>
      <c r="N616" s="94">
        <v>0</v>
      </c>
      <c r="O616" s="45">
        <f>SUM(H616:N616)</f>
        <v>302122.40000000002</v>
      </c>
      <c r="P616" s="57"/>
      <c r="Q616" s="69"/>
    </row>
    <row r="617" spans="1:17" s="66" customFormat="1" x14ac:dyDescent="0.25">
      <c r="A617" s="67"/>
      <c r="B617" s="67"/>
      <c r="C617" s="61"/>
      <c r="D617" s="61"/>
      <c r="E617" s="61" t="s">
        <v>578</v>
      </c>
      <c r="G617" s="68" t="s">
        <v>22</v>
      </c>
      <c r="H617" s="94">
        <v>0</v>
      </c>
      <c r="I617" s="90">
        <v>2467048.36</v>
      </c>
      <c r="J617" s="94">
        <v>0</v>
      </c>
      <c r="K617" s="94">
        <v>0</v>
      </c>
      <c r="L617" s="94">
        <v>0</v>
      </c>
      <c r="M617" s="94">
        <v>0</v>
      </c>
      <c r="N617" s="94">
        <v>0</v>
      </c>
      <c r="O617" s="45">
        <f>SUM(H617:N617)</f>
        <v>2467048.36</v>
      </c>
      <c r="P617" s="57"/>
      <c r="Q617" s="69"/>
    </row>
    <row r="618" spans="1:17" s="66" customFormat="1" x14ac:dyDescent="0.25">
      <c r="A618" s="67"/>
      <c r="B618" s="67"/>
      <c r="C618" s="61"/>
      <c r="D618" s="61"/>
      <c r="E618" s="61" t="s">
        <v>530</v>
      </c>
      <c r="G618" s="68" t="s">
        <v>345</v>
      </c>
      <c r="H618" s="94">
        <v>13222.52</v>
      </c>
      <c r="I618" s="94">
        <v>0</v>
      </c>
      <c r="J618" s="94">
        <v>0</v>
      </c>
      <c r="K618" s="94">
        <v>0</v>
      </c>
      <c r="L618" s="94">
        <v>0</v>
      </c>
      <c r="M618" s="94">
        <v>0</v>
      </c>
      <c r="N618" s="94">
        <v>0</v>
      </c>
      <c r="O618" s="45">
        <f>SUM(H618:N618)</f>
        <v>13222.52</v>
      </c>
      <c r="P618" s="57"/>
      <c r="Q618" s="69"/>
    </row>
    <row r="619" spans="1:17" s="57" customFormat="1" ht="12.75" customHeight="1" x14ac:dyDescent="0.25">
      <c r="A619" s="35"/>
      <c r="B619" s="35"/>
      <c r="C619" s="36"/>
      <c r="D619" s="37" t="s">
        <v>579</v>
      </c>
      <c r="E619" s="38" t="s">
        <v>580</v>
      </c>
      <c r="F619" s="36"/>
      <c r="G619" s="39"/>
      <c r="H619" s="40">
        <f t="shared" ref="H619:M619" si="53">SUM(H620:H639)</f>
        <v>0</v>
      </c>
      <c r="I619" s="40">
        <f t="shared" si="53"/>
        <v>0</v>
      </c>
      <c r="J619" s="40">
        <f t="shared" si="53"/>
        <v>0</v>
      </c>
      <c r="K619" s="40">
        <f t="shared" si="53"/>
        <v>0</v>
      </c>
      <c r="L619" s="40">
        <f t="shared" si="53"/>
        <v>0</v>
      </c>
      <c r="M619" s="40">
        <f t="shared" si="53"/>
        <v>0</v>
      </c>
      <c r="N619" s="40">
        <f>SUM(N620:N639)</f>
        <v>26306712.060000006</v>
      </c>
      <c r="O619" s="40">
        <f>SUM(O620:O639)</f>
        <v>26306712.060000006</v>
      </c>
      <c r="Q619" s="60"/>
    </row>
    <row r="620" spans="1:17" s="66" customFormat="1" ht="25.5" x14ac:dyDescent="0.25">
      <c r="A620" s="67"/>
      <c r="B620" s="67"/>
      <c r="C620" s="61"/>
      <c r="D620" s="61"/>
      <c r="E620" s="63" t="s">
        <v>581</v>
      </c>
      <c r="G620" s="68" t="s">
        <v>22</v>
      </c>
      <c r="H620" s="94">
        <v>0</v>
      </c>
      <c r="I620" s="94">
        <v>0</v>
      </c>
      <c r="J620" s="94">
        <v>0</v>
      </c>
      <c r="K620" s="94">
        <v>0</v>
      </c>
      <c r="L620" s="94">
        <v>0</v>
      </c>
      <c r="M620" s="94">
        <v>0</v>
      </c>
      <c r="N620" s="90">
        <v>1778983.51</v>
      </c>
      <c r="O620" s="45">
        <f>SUM(H620:N620)</f>
        <v>1778983.51</v>
      </c>
      <c r="P620" s="57"/>
      <c r="Q620" s="69"/>
    </row>
    <row r="621" spans="1:17" s="66" customFormat="1" ht="25.5" x14ac:dyDescent="0.25">
      <c r="A621" s="67"/>
      <c r="B621" s="67"/>
      <c r="C621" s="61"/>
      <c r="D621" s="61"/>
      <c r="E621" s="63" t="s">
        <v>582</v>
      </c>
      <c r="G621" s="68" t="s">
        <v>124</v>
      </c>
      <c r="H621" s="94">
        <v>0</v>
      </c>
      <c r="I621" s="94">
        <v>0</v>
      </c>
      <c r="J621" s="94">
        <v>0</v>
      </c>
      <c r="K621" s="94">
        <v>0</v>
      </c>
      <c r="L621" s="94">
        <v>0</v>
      </c>
      <c r="M621" s="94">
        <v>0</v>
      </c>
      <c r="N621" s="90">
        <v>241794.46</v>
      </c>
      <c r="O621" s="45">
        <f>SUM(H621:N621)</f>
        <v>241794.46</v>
      </c>
      <c r="P621" s="57"/>
      <c r="Q621" s="69"/>
    </row>
    <row r="622" spans="1:17" s="66" customFormat="1" ht="25.5" x14ac:dyDescent="0.25">
      <c r="A622" s="67"/>
      <c r="B622" s="67"/>
      <c r="C622" s="61"/>
      <c r="D622" s="61"/>
      <c r="E622" s="63" t="s">
        <v>583</v>
      </c>
      <c r="G622" s="68" t="s">
        <v>236</v>
      </c>
      <c r="H622" s="94">
        <v>0</v>
      </c>
      <c r="I622" s="94">
        <v>0</v>
      </c>
      <c r="J622" s="94">
        <v>0</v>
      </c>
      <c r="K622" s="94">
        <v>0</v>
      </c>
      <c r="L622" s="94">
        <v>0</v>
      </c>
      <c r="M622" s="94">
        <v>0</v>
      </c>
      <c r="N622" s="90">
        <v>438466.1</v>
      </c>
      <c r="O622" s="45">
        <f>SUM(H622:N622)</f>
        <v>438466.1</v>
      </c>
      <c r="P622" s="57"/>
      <c r="Q622" s="69"/>
    </row>
    <row r="623" spans="1:17" s="66" customFormat="1" ht="12.75" customHeight="1" x14ac:dyDescent="0.25">
      <c r="A623" s="67"/>
      <c r="B623" s="67"/>
      <c r="C623" s="61"/>
      <c r="D623" s="61"/>
      <c r="E623" s="63" t="s">
        <v>584</v>
      </c>
      <c r="G623" s="68" t="s">
        <v>216</v>
      </c>
      <c r="H623" s="94">
        <v>0</v>
      </c>
      <c r="I623" s="94">
        <v>0</v>
      </c>
      <c r="J623" s="94">
        <v>0</v>
      </c>
      <c r="K623" s="94">
        <v>0</v>
      </c>
      <c r="L623" s="94">
        <v>0</v>
      </c>
      <c r="M623" s="94">
        <v>0</v>
      </c>
      <c r="N623" s="90">
        <v>1486383.68</v>
      </c>
      <c r="O623" s="45">
        <f>SUM(H623:N623)</f>
        <v>1486383.68</v>
      </c>
      <c r="P623" s="57"/>
      <c r="Q623" s="69"/>
    </row>
    <row r="624" spans="1:17" s="66" customFormat="1" ht="39" customHeight="1" x14ac:dyDescent="0.25">
      <c r="A624" s="67"/>
      <c r="B624" s="67"/>
      <c r="C624" s="61"/>
      <c r="D624" s="61"/>
      <c r="E624" s="63" t="s">
        <v>585</v>
      </c>
      <c r="G624" s="68" t="s">
        <v>28</v>
      </c>
      <c r="H624" s="94">
        <v>0</v>
      </c>
      <c r="I624" s="94">
        <v>0</v>
      </c>
      <c r="J624" s="94">
        <v>0</v>
      </c>
      <c r="K624" s="94">
        <v>0</v>
      </c>
      <c r="L624" s="94">
        <v>0</v>
      </c>
      <c r="M624" s="94">
        <v>0</v>
      </c>
      <c r="N624" s="90">
        <v>4803572.49</v>
      </c>
      <c r="O624" s="45">
        <f>SUM(H624:N624)</f>
        <v>4803572.49</v>
      </c>
      <c r="P624" s="57"/>
      <c r="Q624" s="69"/>
    </row>
    <row r="625" spans="1:17" s="66" customFormat="1" ht="38.25" x14ac:dyDescent="0.25">
      <c r="A625" s="67"/>
      <c r="B625" s="67"/>
      <c r="C625" s="61"/>
      <c r="D625" s="61"/>
      <c r="E625" s="63" t="s">
        <v>586</v>
      </c>
      <c r="G625" s="68" t="s">
        <v>22</v>
      </c>
      <c r="H625" s="94">
        <v>0</v>
      </c>
      <c r="I625" s="94">
        <v>0</v>
      </c>
      <c r="J625" s="94">
        <v>0</v>
      </c>
      <c r="K625" s="94">
        <v>0</v>
      </c>
      <c r="L625" s="94">
        <v>0</v>
      </c>
      <c r="M625" s="94">
        <v>0</v>
      </c>
      <c r="N625" s="90">
        <v>3512693.1</v>
      </c>
      <c r="O625" s="45">
        <f t="shared" ref="O625:O639" si="54">SUM(H625:N625)</f>
        <v>3512693.1</v>
      </c>
      <c r="P625" s="57"/>
      <c r="Q625" s="69"/>
    </row>
    <row r="626" spans="1:17" s="66" customFormat="1" ht="25.5" x14ac:dyDescent="0.25">
      <c r="A626" s="67"/>
      <c r="B626" s="67"/>
      <c r="C626" s="61"/>
      <c r="D626" s="61"/>
      <c r="E626" s="63" t="s">
        <v>587</v>
      </c>
      <c r="G626" s="68" t="s">
        <v>124</v>
      </c>
      <c r="H626" s="94">
        <v>0</v>
      </c>
      <c r="I626" s="94">
        <v>0</v>
      </c>
      <c r="J626" s="94">
        <v>0</v>
      </c>
      <c r="K626" s="94">
        <v>0</v>
      </c>
      <c r="L626" s="94">
        <v>0</v>
      </c>
      <c r="M626" s="94">
        <v>0</v>
      </c>
      <c r="N626" s="90">
        <v>486520.63</v>
      </c>
      <c r="O626" s="45">
        <f t="shared" si="54"/>
        <v>486520.63</v>
      </c>
      <c r="P626" s="57"/>
      <c r="Q626" s="69"/>
    </row>
    <row r="627" spans="1:17" s="66" customFormat="1" ht="25.5" x14ac:dyDescent="0.25">
      <c r="A627" s="67"/>
      <c r="B627" s="67"/>
      <c r="C627" s="61"/>
      <c r="D627" s="61"/>
      <c r="E627" s="63" t="s">
        <v>587</v>
      </c>
      <c r="G627" s="68" t="s">
        <v>124</v>
      </c>
      <c r="H627" s="94">
        <v>0</v>
      </c>
      <c r="I627" s="94">
        <v>0</v>
      </c>
      <c r="J627" s="94">
        <v>0</v>
      </c>
      <c r="K627" s="94">
        <v>0</v>
      </c>
      <c r="L627" s="94">
        <v>0</v>
      </c>
      <c r="M627" s="94">
        <v>0</v>
      </c>
      <c r="N627" s="90">
        <v>819193.06</v>
      </c>
      <c r="O627" s="45">
        <f t="shared" si="54"/>
        <v>819193.06</v>
      </c>
      <c r="P627" s="57"/>
      <c r="Q627" s="69"/>
    </row>
    <row r="628" spans="1:17" s="66" customFormat="1" ht="25.5" x14ac:dyDescent="0.25">
      <c r="A628" s="67"/>
      <c r="B628" s="67"/>
      <c r="C628" s="61"/>
      <c r="D628" s="61"/>
      <c r="E628" s="63" t="s">
        <v>588</v>
      </c>
      <c r="G628" s="68" t="s">
        <v>122</v>
      </c>
      <c r="H628" s="94">
        <v>0</v>
      </c>
      <c r="I628" s="94">
        <v>0</v>
      </c>
      <c r="J628" s="94">
        <v>0</v>
      </c>
      <c r="K628" s="94">
        <v>0</v>
      </c>
      <c r="L628" s="94">
        <v>0</v>
      </c>
      <c r="M628" s="94">
        <v>0</v>
      </c>
      <c r="N628" s="90">
        <v>320712.46999999997</v>
      </c>
      <c r="O628" s="45">
        <f t="shared" si="54"/>
        <v>320712.46999999997</v>
      </c>
      <c r="P628" s="57"/>
      <c r="Q628" s="69"/>
    </row>
    <row r="629" spans="1:17" s="66" customFormat="1" ht="25.5" x14ac:dyDescent="0.25">
      <c r="A629" s="67"/>
      <c r="B629" s="67"/>
      <c r="C629" s="61"/>
      <c r="D629" s="61"/>
      <c r="E629" s="63" t="s">
        <v>588</v>
      </c>
      <c r="G629" s="68" t="s">
        <v>122</v>
      </c>
      <c r="H629" s="94">
        <v>0</v>
      </c>
      <c r="I629" s="94">
        <v>0</v>
      </c>
      <c r="J629" s="94">
        <v>0</v>
      </c>
      <c r="K629" s="94">
        <v>0</v>
      </c>
      <c r="L629" s="94">
        <v>0</v>
      </c>
      <c r="M629" s="94">
        <v>0</v>
      </c>
      <c r="N629" s="90">
        <v>1049467.55</v>
      </c>
      <c r="O629" s="45">
        <f t="shared" si="54"/>
        <v>1049467.55</v>
      </c>
      <c r="P629" s="57"/>
      <c r="Q629" s="69"/>
    </row>
    <row r="630" spans="1:17" s="66" customFormat="1" ht="25.5" x14ac:dyDescent="0.25">
      <c r="A630" s="67"/>
      <c r="B630" s="67"/>
      <c r="C630" s="61"/>
      <c r="D630" s="61"/>
      <c r="E630" s="63" t="s">
        <v>589</v>
      </c>
      <c r="G630" s="68" t="s">
        <v>98</v>
      </c>
      <c r="H630" s="94">
        <v>0</v>
      </c>
      <c r="I630" s="94">
        <v>0</v>
      </c>
      <c r="J630" s="94">
        <v>0</v>
      </c>
      <c r="K630" s="94">
        <v>0</v>
      </c>
      <c r="L630" s="94">
        <v>0</v>
      </c>
      <c r="M630" s="94">
        <v>0</v>
      </c>
      <c r="N630" s="90">
        <v>335449.37</v>
      </c>
      <c r="O630" s="45">
        <f t="shared" si="54"/>
        <v>335449.37</v>
      </c>
      <c r="P630" s="57"/>
      <c r="Q630" s="69"/>
    </row>
    <row r="631" spans="1:17" s="66" customFormat="1" ht="25.5" x14ac:dyDescent="0.25">
      <c r="A631" s="67"/>
      <c r="B631" s="67"/>
      <c r="C631" s="61"/>
      <c r="D631" s="61"/>
      <c r="E631" s="63" t="s">
        <v>589</v>
      </c>
      <c r="G631" s="68" t="s">
        <v>98</v>
      </c>
      <c r="H631" s="94">
        <v>0</v>
      </c>
      <c r="I631" s="94">
        <v>0</v>
      </c>
      <c r="J631" s="94">
        <v>0</v>
      </c>
      <c r="K631" s="94">
        <v>0</v>
      </c>
      <c r="L631" s="94">
        <v>0</v>
      </c>
      <c r="M631" s="94">
        <v>0</v>
      </c>
      <c r="N631" s="90">
        <v>1460276.35</v>
      </c>
      <c r="O631" s="45">
        <f t="shared" si="54"/>
        <v>1460276.35</v>
      </c>
      <c r="P631" s="57"/>
      <c r="Q631" s="69"/>
    </row>
    <row r="632" spans="1:17" s="66" customFormat="1" ht="25.5" x14ac:dyDescent="0.25">
      <c r="A632" s="67"/>
      <c r="B632" s="67"/>
      <c r="C632" s="61"/>
      <c r="D632" s="61"/>
      <c r="E632" s="63" t="s">
        <v>590</v>
      </c>
      <c r="G632" s="68" t="s">
        <v>591</v>
      </c>
      <c r="H632" s="94">
        <v>0</v>
      </c>
      <c r="I632" s="94">
        <v>0</v>
      </c>
      <c r="J632" s="94">
        <v>0</v>
      </c>
      <c r="K632" s="94">
        <v>0</v>
      </c>
      <c r="L632" s="94">
        <v>0</v>
      </c>
      <c r="M632" s="94">
        <v>0</v>
      </c>
      <c r="N632" s="90">
        <v>385654.36</v>
      </c>
      <c r="O632" s="45">
        <f t="shared" si="54"/>
        <v>385654.36</v>
      </c>
      <c r="P632" s="57"/>
      <c r="Q632" s="69"/>
    </row>
    <row r="633" spans="1:17" s="66" customFormat="1" ht="25.5" x14ac:dyDescent="0.25">
      <c r="A633" s="67"/>
      <c r="B633" s="67"/>
      <c r="C633" s="61"/>
      <c r="D633" s="61"/>
      <c r="E633" s="63" t="s">
        <v>590</v>
      </c>
      <c r="G633" s="68" t="s">
        <v>591</v>
      </c>
      <c r="H633" s="94">
        <v>0</v>
      </c>
      <c r="I633" s="94">
        <v>0</v>
      </c>
      <c r="J633" s="94">
        <v>0</v>
      </c>
      <c r="K633" s="94">
        <v>0</v>
      </c>
      <c r="L633" s="94">
        <v>0</v>
      </c>
      <c r="M633" s="94">
        <v>0</v>
      </c>
      <c r="N633" s="90">
        <v>184160.27</v>
      </c>
      <c r="O633" s="45">
        <f t="shared" si="54"/>
        <v>184160.27</v>
      </c>
      <c r="P633" s="57"/>
      <c r="Q633" s="69"/>
    </row>
    <row r="634" spans="1:17" s="66" customFormat="1" ht="25.5" x14ac:dyDescent="0.25">
      <c r="A634" s="67"/>
      <c r="B634" s="67"/>
      <c r="C634" s="61"/>
      <c r="D634" s="61"/>
      <c r="E634" s="63" t="s">
        <v>592</v>
      </c>
      <c r="G634" s="68" t="s">
        <v>61</v>
      </c>
      <c r="H634" s="94">
        <v>0</v>
      </c>
      <c r="I634" s="94">
        <v>0</v>
      </c>
      <c r="J634" s="94">
        <v>0</v>
      </c>
      <c r="K634" s="94">
        <v>0</v>
      </c>
      <c r="L634" s="94">
        <v>0</v>
      </c>
      <c r="M634" s="94">
        <v>0</v>
      </c>
      <c r="N634" s="90">
        <v>2761451.76</v>
      </c>
      <c r="O634" s="45">
        <f t="shared" si="54"/>
        <v>2761451.76</v>
      </c>
      <c r="P634" s="57"/>
      <c r="Q634" s="69"/>
    </row>
    <row r="635" spans="1:17" s="66" customFormat="1" ht="25.5" x14ac:dyDescent="0.25">
      <c r="A635" s="67"/>
      <c r="B635" s="67"/>
      <c r="C635" s="61"/>
      <c r="D635" s="61"/>
      <c r="E635" s="63" t="s">
        <v>592</v>
      </c>
      <c r="G635" s="68" t="s">
        <v>61</v>
      </c>
      <c r="H635" s="94">
        <v>0</v>
      </c>
      <c r="I635" s="94">
        <v>0</v>
      </c>
      <c r="J635" s="94">
        <v>0</v>
      </c>
      <c r="K635" s="94">
        <v>0</v>
      </c>
      <c r="L635" s="94">
        <v>0</v>
      </c>
      <c r="M635" s="94">
        <v>0</v>
      </c>
      <c r="N635" s="90">
        <v>263980.67</v>
      </c>
      <c r="O635" s="45">
        <f t="shared" si="54"/>
        <v>263980.67</v>
      </c>
      <c r="P635" s="57"/>
      <c r="Q635" s="69"/>
    </row>
    <row r="636" spans="1:17" s="66" customFormat="1" ht="25.5" x14ac:dyDescent="0.25">
      <c r="A636" s="67"/>
      <c r="B636" s="67"/>
      <c r="C636" s="61"/>
      <c r="D636" s="61"/>
      <c r="E636" s="63" t="s">
        <v>593</v>
      </c>
      <c r="G636" s="68" t="s">
        <v>22</v>
      </c>
      <c r="H636" s="94">
        <v>0</v>
      </c>
      <c r="I636" s="94">
        <v>0</v>
      </c>
      <c r="J636" s="94">
        <v>0</v>
      </c>
      <c r="K636" s="94">
        <v>0</v>
      </c>
      <c r="L636" s="94">
        <v>0</v>
      </c>
      <c r="M636" s="94">
        <v>0</v>
      </c>
      <c r="N636" s="90">
        <v>323751.40000000002</v>
      </c>
      <c r="O636" s="45">
        <f t="shared" si="54"/>
        <v>323751.40000000002</v>
      </c>
      <c r="P636" s="57"/>
      <c r="Q636" s="69"/>
    </row>
    <row r="637" spans="1:17" s="66" customFormat="1" ht="25.5" x14ac:dyDescent="0.25">
      <c r="A637" s="67"/>
      <c r="B637" s="67"/>
      <c r="C637" s="61"/>
      <c r="D637" s="61"/>
      <c r="E637" s="63" t="s">
        <v>593</v>
      </c>
      <c r="G637" s="68" t="s">
        <v>22</v>
      </c>
      <c r="H637" s="94">
        <v>0</v>
      </c>
      <c r="I637" s="94">
        <v>0</v>
      </c>
      <c r="J637" s="94">
        <v>0</v>
      </c>
      <c r="K637" s="94">
        <v>0</v>
      </c>
      <c r="L637" s="94">
        <v>0</v>
      </c>
      <c r="M637" s="94">
        <v>0</v>
      </c>
      <c r="N637" s="90">
        <v>2564729.98</v>
      </c>
      <c r="O637" s="45">
        <f t="shared" si="54"/>
        <v>2564729.98</v>
      </c>
      <c r="P637" s="57"/>
      <c r="Q637" s="69"/>
    </row>
    <row r="638" spans="1:17" s="66" customFormat="1" ht="25.5" x14ac:dyDescent="0.25">
      <c r="A638" s="67"/>
      <c r="B638" s="67"/>
      <c r="C638" s="61"/>
      <c r="D638" s="61"/>
      <c r="E638" s="63" t="s">
        <v>594</v>
      </c>
      <c r="G638" s="68" t="s">
        <v>41</v>
      </c>
      <c r="H638" s="94">
        <v>0</v>
      </c>
      <c r="I638" s="94">
        <v>0</v>
      </c>
      <c r="J638" s="94">
        <v>0</v>
      </c>
      <c r="K638" s="94">
        <v>0</v>
      </c>
      <c r="L638" s="94">
        <v>0</v>
      </c>
      <c r="M638" s="94">
        <v>0</v>
      </c>
      <c r="N638" s="90">
        <v>3056632.93</v>
      </c>
      <c r="O638" s="45">
        <f t="shared" si="54"/>
        <v>3056632.93</v>
      </c>
      <c r="P638" s="57"/>
      <c r="Q638" s="69"/>
    </row>
    <row r="639" spans="1:17" s="66" customFormat="1" ht="25.5" x14ac:dyDescent="0.25">
      <c r="A639" s="67"/>
      <c r="B639" s="67"/>
      <c r="C639" s="61"/>
      <c r="D639" s="61"/>
      <c r="E639" s="63" t="s">
        <v>594</v>
      </c>
      <c r="G639" s="68" t="s">
        <v>41</v>
      </c>
      <c r="H639" s="94">
        <v>0</v>
      </c>
      <c r="I639" s="94">
        <v>0</v>
      </c>
      <c r="J639" s="94">
        <v>0</v>
      </c>
      <c r="K639" s="94">
        <v>0</v>
      </c>
      <c r="L639" s="94">
        <v>0</v>
      </c>
      <c r="M639" s="94">
        <v>0</v>
      </c>
      <c r="N639" s="90">
        <v>32837.919999999998</v>
      </c>
      <c r="O639" s="45">
        <f t="shared" si="54"/>
        <v>32837.919999999998</v>
      </c>
      <c r="P639" s="57"/>
      <c r="Q639" s="69"/>
    </row>
    <row r="640" spans="1:17" s="41" customFormat="1" ht="12.75" customHeight="1" x14ac:dyDescent="0.25">
      <c r="A640" s="35"/>
      <c r="B640" s="35"/>
      <c r="C640" s="36"/>
      <c r="D640" s="37" t="s">
        <v>595</v>
      </c>
      <c r="E640" s="38" t="s">
        <v>596</v>
      </c>
      <c r="F640" s="36"/>
      <c r="G640" s="39"/>
      <c r="H640" s="40">
        <f>SUM(H641:H642)</f>
        <v>0</v>
      </c>
      <c r="I640" s="40">
        <f>SUM(I641:I642)</f>
        <v>3216367.22</v>
      </c>
      <c r="J640" s="40">
        <f t="shared" ref="J640:O640" si="55">SUM(J641:J642)</f>
        <v>0</v>
      </c>
      <c r="K640" s="40">
        <f t="shared" si="55"/>
        <v>0</v>
      </c>
      <c r="L640" s="40">
        <f t="shared" si="55"/>
        <v>0</v>
      </c>
      <c r="M640" s="71">
        <f t="shared" si="55"/>
        <v>0</v>
      </c>
      <c r="N640" s="40">
        <f t="shared" si="55"/>
        <v>0</v>
      </c>
      <c r="O640" s="40">
        <f t="shared" si="55"/>
        <v>3216367.22</v>
      </c>
      <c r="Q640" s="42"/>
    </row>
    <row r="641" spans="1:17" s="66" customFormat="1" x14ac:dyDescent="0.25">
      <c r="A641" s="67"/>
      <c r="B641" s="67"/>
      <c r="C641" s="61"/>
      <c r="D641" s="61"/>
      <c r="E641" s="61" t="s">
        <v>597</v>
      </c>
      <c r="G641" s="68" t="s">
        <v>22</v>
      </c>
      <c r="H641" s="94">
        <v>0</v>
      </c>
      <c r="I641" s="90">
        <v>1458795.1</v>
      </c>
      <c r="J641" s="94">
        <v>0</v>
      </c>
      <c r="K641" s="94">
        <v>0</v>
      </c>
      <c r="L641" s="94">
        <v>0</v>
      </c>
      <c r="M641" s="94">
        <v>0</v>
      </c>
      <c r="N641" s="94">
        <v>0</v>
      </c>
      <c r="O641" s="45">
        <f t="shared" ref="O641:O642" si="56">SUM(H641:N641)</f>
        <v>1458795.1</v>
      </c>
      <c r="P641" s="57"/>
      <c r="Q641" s="69"/>
    </row>
    <row r="642" spans="1:17" s="66" customFormat="1" x14ac:dyDescent="0.25">
      <c r="A642" s="67"/>
      <c r="B642" s="67"/>
      <c r="C642" s="61"/>
      <c r="D642" s="61"/>
      <c r="E642" s="61" t="s">
        <v>598</v>
      </c>
      <c r="G642" s="68" t="s">
        <v>216</v>
      </c>
      <c r="H642" s="94">
        <v>0</v>
      </c>
      <c r="I642" s="90">
        <v>1757572.12</v>
      </c>
      <c r="J642" s="94">
        <v>0</v>
      </c>
      <c r="K642" s="94">
        <v>0</v>
      </c>
      <c r="L642" s="94">
        <v>0</v>
      </c>
      <c r="M642" s="94">
        <v>0</v>
      </c>
      <c r="N642" s="94">
        <v>0</v>
      </c>
      <c r="O642" s="45">
        <f t="shared" si="56"/>
        <v>1757572.12</v>
      </c>
      <c r="P642" s="57"/>
      <c r="Q642" s="69"/>
    </row>
    <row r="643" spans="1:17" s="66" customFormat="1" ht="3" customHeight="1" x14ac:dyDescent="0.25">
      <c r="A643" s="81"/>
      <c r="B643" s="81"/>
      <c r="C643" s="80"/>
      <c r="D643" s="81"/>
      <c r="E643" s="74"/>
      <c r="F643" s="82"/>
      <c r="G643" s="76"/>
      <c r="H643" s="97"/>
      <c r="I643" s="97"/>
      <c r="J643" s="97"/>
      <c r="K643" s="97"/>
      <c r="L643" s="97"/>
      <c r="M643" s="97"/>
      <c r="N643" s="97"/>
      <c r="O643" s="77"/>
      <c r="P643" s="57"/>
      <c r="Q643" s="69"/>
    </row>
    <row r="644" spans="1:17" s="66" customFormat="1" x14ac:dyDescent="0.25">
      <c r="A644" s="99" t="s">
        <v>599</v>
      </c>
      <c r="B644" s="99"/>
      <c r="C644" s="99"/>
      <c r="D644" s="99"/>
      <c r="E644" s="99"/>
      <c r="F644" s="57"/>
      <c r="G644" s="68"/>
      <c r="H644" s="94"/>
      <c r="I644" s="94"/>
      <c r="J644" s="94"/>
      <c r="K644" s="94"/>
      <c r="L644" s="94"/>
      <c r="M644" s="94"/>
      <c r="N644" s="94"/>
      <c r="O644" s="45"/>
      <c r="P644" s="57"/>
      <c r="Q644" s="69"/>
    </row>
  </sheetData>
  <mergeCells count="29">
    <mergeCell ref="C232:E232"/>
    <mergeCell ref="C235:E235"/>
    <mergeCell ref="A644:E644"/>
    <mergeCell ref="C102:E102"/>
    <mergeCell ref="A224:E224"/>
    <mergeCell ref="B225:E225"/>
    <mergeCell ref="C226:E226"/>
    <mergeCell ref="A230:E230"/>
    <mergeCell ref="B231:E231"/>
    <mergeCell ref="C19:E19"/>
    <mergeCell ref="B41:E41"/>
    <mergeCell ref="C42:E42"/>
    <mergeCell ref="B80:E80"/>
    <mergeCell ref="C81:E81"/>
    <mergeCell ref="C97:E97"/>
    <mergeCell ref="A9:E9"/>
    <mergeCell ref="A11:E11"/>
    <mergeCell ref="B12:E12"/>
    <mergeCell ref="C13:E13"/>
    <mergeCell ref="A17:E17"/>
    <mergeCell ref="B18:E18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78740157480314965" right="0.39370078740157483" top="0.78740157480314965" bottom="0.78740157480314965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Entidades 1</vt:lpstr>
      <vt:lpstr>'Entidades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2022-10-28T19:19:36Z</dcterms:created>
  <dcterms:modified xsi:type="dcterms:W3CDTF">2022-10-28T19:19:37Z</dcterms:modified>
</cp:coreProperties>
</file>