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I168" i="1" s="1"/>
  <c r="I167" i="1" s="1"/>
  <c r="H167" i="1"/>
  <c r="G167" i="1"/>
  <c r="F167" i="1"/>
  <c r="E167" i="1"/>
  <c r="D167" i="1"/>
  <c r="F165" i="1"/>
  <c r="F162" i="1" s="1"/>
  <c r="I164" i="1"/>
  <c r="F164" i="1"/>
  <c r="H162" i="1"/>
  <c r="G162" i="1"/>
  <c r="E162" i="1"/>
  <c r="D162" i="1"/>
  <c r="I160" i="1"/>
  <c r="F160" i="1"/>
  <c r="F157" i="1"/>
  <c r="I157" i="1" s="1"/>
  <c r="I152" i="1" s="1"/>
  <c r="H152" i="1"/>
  <c r="G152" i="1"/>
  <c r="F152" i="1"/>
  <c r="E152" i="1"/>
  <c r="D152" i="1"/>
  <c r="F150" i="1"/>
  <c r="I150" i="1" s="1"/>
  <c r="I149" i="1"/>
  <c r="F149" i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F136" i="1" s="1"/>
  <c r="I137" i="1"/>
  <c r="F137" i="1"/>
  <c r="H136" i="1"/>
  <c r="G136" i="1"/>
  <c r="E136" i="1"/>
  <c r="D136" i="1"/>
  <c r="I130" i="1"/>
  <c r="F130" i="1"/>
  <c r="F129" i="1"/>
  <c r="I129" i="1" s="1"/>
  <c r="I128" i="1"/>
  <c r="F128" i="1"/>
  <c r="F127" i="1"/>
  <c r="F125" i="1" s="1"/>
  <c r="I126" i="1"/>
  <c r="F126" i="1"/>
  <c r="H125" i="1"/>
  <c r="G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F114" i="1" s="1"/>
  <c r="I115" i="1"/>
  <c r="F115" i="1"/>
  <c r="H114" i="1"/>
  <c r="G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F103" i="1" s="1"/>
  <c r="I104" i="1"/>
  <c r="F104" i="1"/>
  <c r="H103" i="1"/>
  <c r="G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F94" i="1" s="1"/>
  <c r="I95" i="1"/>
  <c r="F95" i="1"/>
  <c r="H94" i="1"/>
  <c r="H93" i="1" s="1"/>
  <c r="G94" i="1"/>
  <c r="G93" i="1" s="1"/>
  <c r="E94" i="1"/>
  <c r="D94" i="1"/>
  <c r="D93" i="1" s="1"/>
  <c r="E93" i="1"/>
  <c r="F91" i="1"/>
  <c r="I91" i="1" s="1"/>
  <c r="I90" i="1"/>
  <c r="F90" i="1"/>
  <c r="F89" i="1"/>
  <c r="I89" i="1" s="1"/>
  <c r="I88" i="1"/>
  <c r="F88" i="1"/>
  <c r="I87" i="1"/>
  <c r="F86" i="1"/>
  <c r="F84" i="1" s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I71" i="1"/>
  <c r="F70" i="1"/>
  <c r="I70" i="1" s="1"/>
  <c r="H69" i="1"/>
  <c r="G69" i="1"/>
  <c r="F69" i="1"/>
  <c r="E69" i="1"/>
  <c r="D69" i="1"/>
  <c r="F67" i="1"/>
  <c r="I67" i="1" s="1"/>
  <c r="I66" i="1"/>
  <c r="F66" i="1"/>
  <c r="F65" i="1"/>
  <c r="I65" i="1" s="1"/>
  <c r="H64" i="1"/>
  <c r="G64" i="1"/>
  <c r="F64" i="1"/>
  <c r="E64" i="1"/>
  <c r="D64" i="1"/>
  <c r="F62" i="1"/>
  <c r="I62" i="1" s="1"/>
  <c r="I61" i="1"/>
  <c r="F61" i="1"/>
  <c r="I60" i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I53" i="1" s="1"/>
  <c r="H53" i="1"/>
  <c r="G53" i="1"/>
  <c r="E53" i="1"/>
  <c r="D53" i="1"/>
  <c r="F48" i="1"/>
  <c r="I48" i="1" s="1"/>
  <c r="I47" i="1"/>
  <c r="F47" i="1"/>
  <c r="F46" i="1"/>
  <c r="I46" i="1" s="1"/>
  <c r="I45" i="1"/>
  <c r="F45" i="1"/>
  <c r="F44" i="1"/>
  <c r="F42" i="1" s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2" i="1"/>
  <c r="F32" i="1"/>
  <c r="H31" i="1"/>
  <c r="G31" i="1"/>
  <c r="E31" i="1"/>
  <c r="D31" i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F20" i="1" s="1"/>
  <c r="I21" i="1"/>
  <c r="F21" i="1"/>
  <c r="H20" i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10" i="1" s="1"/>
  <c r="H176" i="1" s="1"/>
  <c r="G11" i="1"/>
  <c r="G10" i="1" s="1"/>
  <c r="G176" i="1" s="1"/>
  <c r="E11" i="1"/>
  <c r="D11" i="1"/>
  <c r="D10" i="1" s="1"/>
  <c r="D176" i="1" s="1"/>
  <c r="E10" i="1"/>
  <c r="E176" i="1" s="1"/>
  <c r="I103" i="1" l="1"/>
  <c r="I136" i="1"/>
  <c r="I162" i="1"/>
  <c r="F10" i="1"/>
  <c r="F176" i="1" s="1"/>
  <c r="I64" i="1"/>
  <c r="F93" i="1"/>
  <c r="I114" i="1"/>
  <c r="I69" i="1"/>
  <c r="F53" i="1"/>
  <c r="I86" i="1"/>
  <c r="I84" i="1" s="1"/>
  <c r="I13" i="1"/>
  <c r="I11" i="1" s="1"/>
  <c r="I10" i="1" s="1"/>
  <c r="I22" i="1"/>
  <c r="I20" i="1" s="1"/>
  <c r="I33" i="1"/>
  <c r="I31" i="1" s="1"/>
  <c r="I44" i="1"/>
  <c r="I42" i="1" s="1"/>
  <c r="I96" i="1"/>
  <c r="I94" i="1" s="1"/>
  <c r="I93" i="1" s="1"/>
  <c r="I105" i="1"/>
  <c r="I116" i="1"/>
  <c r="I127" i="1"/>
  <c r="I125" i="1" s="1"/>
  <c r="I138" i="1"/>
  <c r="I165" i="1"/>
  <c r="I176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<sst xmlns="http://schemas.openxmlformats.org/spreadsheetml/2006/main" count="308" uniqueCount="163">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</sst>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2" applyNumberFormat="1" applyFont="1" applyFill="1" applyBorder="1" applyAlignment="1" applyProtection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justify" vertical="top" readingOrder="1"/>
    </xf>
    <xf numFmtId="164" fontId="3" fillId="0" borderId="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vertical="top"/>
    </xf>
    <xf numFmtId="0" fontId="6" fillId="0" borderId="0" xfId="1" applyFont="1" applyBorder="1" applyAlignment="1">
      <alignment horizontal="justify" vertical="top"/>
    </xf>
    <xf numFmtId="164" fontId="6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justify" vertical="top"/>
    </xf>
    <xf numFmtId="0" fontId="3" fillId="0" borderId="0" xfId="1" applyFont="1" applyBorder="1" applyAlignment="1">
      <alignment horizontal="justify" vertical="top" wrapText="1" readingOrder="1"/>
    </xf>
    <xf numFmtId="0" fontId="3" fillId="0" borderId="0" xfId="1" applyFont="1" applyBorder="1" applyAlignment="1">
      <alignment horizontal="justify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readingOrder="1"/>
    </xf>
    <xf numFmtId="164" fontId="3" fillId="0" borderId="7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justify" vertical="top" readingOrder="1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center" wrapText="1" readingOrder="1"/>
    </xf>
    <xf numFmtId="164" fontId="6" fillId="0" borderId="8" xfId="1" applyNumberFormat="1" applyFont="1" applyBorder="1" applyAlignment="1">
      <alignment horizontal="right" vertical="center" readingOrder="1"/>
    </xf>
    <xf numFmtId="0" fontId="3" fillId="0" borderId="0" xfId="1" applyFont="1" applyAlignment="1">
      <alignment vertical="center" readingOrder="1"/>
    </xf>
    <xf numFmtId="0" fontId="8" fillId="0" borderId="9" xfId="3" applyFont="1" applyFill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 readingOrder="1"/>
    </xf>
    <xf numFmtId="164" fontId="10" fillId="0" borderId="0" xfId="1" applyNumberFormat="1" applyFont="1" applyAlignment="1">
      <alignment vertical="top"/>
    </xf>
    <xf numFmtId="0" fontId="10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horizontal="justify" vertical="top" readingOrder="1"/>
    </xf>
    <xf numFmtId="164" fontId="1" fillId="0" borderId="0" xfId="1" applyNumberFormat="1" applyAlignment="1">
      <alignment vertical="top"/>
    </xf>
    <xf numFmtId="0" fontId="1" fillId="0" borderId="0" xfId="1"/>
  </cellXfs>
  <cellStyles count="4">
    <cellStyle name="Normal" xfId="0" builtinId="0"/>
    <cellStyle name="Normal 17" xfId="1"/>
    <cellStyle name="Normal 18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ADF5DFC4-4DC6-46B7-9B10-4098D10B4AA7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157" zoomScaleNormal="100" workbookViewId="0">
      <selection activeCell="C189" sqref="C189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style="50" bestFit="1" customWidth="1"/>
    <col min="11" max="11" width="12.28515625" style="50" bestFit="1" customWidth="1"/>
    <col min="12" max="16384" width="11.42578125" style="5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5">
      <c r="B9" s="15"/>
      <c r="C9" s="16"/>
      <c r="D9" s="17"/>
      <c r="E9" s="17"/>
      <c r="F9" s="17"/>
      <c r="G9" s="18"/>
      <c r="H9" s="17"/>
      <c r="I9" s="17"/>
    </row>
    <row r="10" spans="1:11" s="14" customFormat="1" ht="12.75" customHeight="1" x14ac:dyDescent="0.25">
      <c r="A10" s="19" t="s">
        <v>14</v>
      </c>
      <c r="B10" s="19"/>
      <c r="C10" s="19"/>
      <c r="D10" s="20">
        <f>SUM(D11,D20,D31,D42,D53,D64,D69,D79,D84)</f>
        <v>32464622869</v>
      </c>
      <c r="E10" s="20">
        <f t="shared" ref="E10:I10" si="0">SUM(E11,E20,E31,E42,E53,E64,E69,E79,E84)</f>
        <v>4186818533</v>
      </c>
      <c r="F10" s="20">
        <f t="shared" si="0"/>
        <v>36651441402</v>
      </c>
      <c r="G10" s="20">
        <f t="shared" si="0"/>
        <v>12923340348</v>
      </c>
      <c r="H10" s="20">
        <f t="shared" si="0"/>
        <v>12631164794.08</v>
      </c>
      <c r="I10" s="20">
        <f t="shared" si="0"/>
        <v>23728101054</v>
      </c>
      <c r="J10" s="20"/>
      <c r="K10" s="18"/>
    </row>
    <row r="11" spans="1:11" s="14" customFormat="1" ht="12.75" customHeight="1" x14ac:dyDescent="0.25">
      <c r="A11" s="15" t="s">
        <v>15</v>
      </c>
      <c r="B11" s="21" t="s">
        <v>16</v>
      </c>
      <c r="C11" s="21"/>
      <c r="D11" s="17">
        <f>SUM(D12:D18)</f>
        <v>16714191803</v>
      </c>
      <c r="E11" s="17">
        <f t="shared" ref="E11" si="1">SUM(E12:E18)</f>
        <v>-1848591466</v>
      </c>
      <c r="F11" s="17">
        <f>SUM(F12:F18)</f>
        <v>14865600337</v>
      </c>
      <c r="G11" s="17">
        <f t="shared" ref="G11:I11" si="2">SUM(G12:G18)</f>
        <v>5317239116</v>
      </c>
      <c r="H11" s="17">
        <f t="shared" si="2"/>
        <v>5279779954</v>
      </c>
      <c r="I11" s="17">
        <f t="shared" si="2"/>
        <v>9548361221</v>
      </c>
    </row>
    <row r="12" spans="1:11" s="14" customFormat="1" ht="25.5" customHeight="1" x14ac:dyDescent="0.25">
      <c r="B12" s="15" t="s">
        <v>17</v>
      </c>
      <c r="C12" s="22" t="s">
        <v>18</v>
      </c>
      <c r="D12" s="17">
        <v>5590625996</v>
      </c>
      <c r="E12" s="17">
        <v>-401497553</v>
      </c>
      <c r="F12" s="18">
        <f t="shared" ref="F12:F18" si="3">D12+E12</f>
        <v>5189128443</v>
      </c>
      <c r="G12" s="18">
        <v>2030503350</v>
      </c>
      <c r="H12" s="17">
        <v>2026581443</v>
      </c>
      <c r="I12" s="17">
        <f>F12-G12</f>
        <v>3158625093</v>
      </c>
    </row>
    <row r="13" spans="1:11" s="14" customFormat="1" ht="12.75" customHeight="1" x14ac:dyDescent="0.25">
      <c r="B13" s="15" t="s">
        <v>19</v>
      </c>
      <c r="C13" s="22" t="s">
        <v>20</v>
      </c>
      <c r="D13" s="17">
        <v>1424360310</v>
      </c>
      <c r="E13" s="17">
        <v>-918865298</v>
      </c>
      <c r="F13" s="18">
        <f t="shared" si="3"/>
        <v>505495012</v>
      </c>
      <c r="G13" s="18">
        <v>204261718</v>
      </c>
      <c r="H13" s="17">
        <v>197292426</v>
      </c>
      <c r="I13" s="17">
        <f t="shared" ref="I13:I18" si="4">F13-G13</f>
        <v>301233294</v>
      </c>
    </row>
    <row r="14" spans="1:11" s="14" customFormat="1" ht="12.75" customHeight="1" x14ac:dyDescent="0.25">
      <c r="B14" s="15" t="s">
        <v>21</v>
      </c>
      <c r="C14" s="16" t="s">
        <v>22</v>
      </c>
      <c r="D14" s="17">
        <v>3216165133</v>
      </c>
      <c r="E14" s="17">
        <v>-509047561</v>
      </c>
      <c r="F14" s="18">
        <f t="shared" si="3"/>
        <v>2707117572</v>
      </c>
      <c r="G14" s="18">
        <v>804696608</v>
      </c>
      <c r="H14" s="17">
        <v>800001277</v>
      </c>
      <c r="I14" s="17">
        <f t="shared" si="4"/>
        <v>1902420964</v>
      </c>
    </row>
    <row r="15" spans="1:11" s="14" customFormat="1" ht="12.75" customHeight="1" x14ac:dyDescent="0.25">
      <c r="B15" s="15" t="s">
        <v>23</v>
      </c>
      <c r="C15" s="16" t="s">
        <v>24</v>
      </c>
      <c r="D15" s="17">
        <v>1612058022</v>
      </c>
      <c r="E15" s="17">
        <v>96647239</v>
      </c>
      <c r="F15" s="18">
        <f t="shared" si="3"/>
        <v>1708705261</v>
      </c>
      <c r="G15" s="18">
        <v>821722717</v>
      </c>
      <c r="H15" s="17">
        <v>803260837</v>
      </c>
      <c r="I15" s="17">
        <f t="shared" si="4"/>
        <v>886982544</v>
      </c>
    </row>
    <row r="16" spans="1:11" s="14" customFormat="1" ht="12.75" customHeight="1" x14ac:dyDescent="0.25">
      <c r="B16" s="15" t="s">
        <v>25</v>
      </c>
      <c r="C16" s="16" t="s">
        <v>26</v>
      </c>
      <c r="D16" s="17">
        <v>1909859762</v>
      </c>
      <c r="E16" s="17">
        <v>28411268</v>
      </c>
      <c r="F16" s="18">
        <f t="shared" si="3"/>
        <v>1938271030</v>
      </c>
      <c r="G16" s="18">
        <v>778243321</v>
      </c>
      <c r="H16" s="17">
        <v>776098347</v>
      </c>
      <c r="I16" s="17">
        <f t="shared" si="4"/>
        <v>1160027709</v>
      </c>
    </row>
    <row r="17" spans="1:9" s="14" customFormat="1" ht="12.75" customHeight="1" x14ac:dyDescent="0.25">
      <c r="B17" s="15" t="s">
        <v>27</v>
      </c>
      <c r="C17" s="16" t="s">
        <v>28</v>
      </c>
      <c r="D17" s="17">
        <v>1746026723</v>
      </c>
      <c r="E17" s="17">
        <v>-174200596</v>
      </c>
      <c r="F17" s="18">
        <f t="shared" si="3"/>
        <v>1571826127</v>
      </c>
      <c r="G17" s="18">
        <v>0</v>
      </c>
      <c r="H17" s="17">
        <v>0</v>
      </c>
      <c r="I17" s="17">
        <f t="shared" si="4"/>
        <v>1571826127</v>
      </c>
    </row>
    <row r="18" spans="1:9" s="14" customFormat="1" x14ac:dyDescent="0.25">
      <c r="B18" s="15" t="s">
        <v>29</v>
      </c>
      <c r="C18" s="16" t="s">
        <v>30</v>
      </c>
      <c r="D18" s="17">
        <v>1215095857</v>
      </c>
      <c r="E18" s="17">
        <v>29961035</v>
      </c>
      <c r="F18" s="18">
        <f t="shared" si="3"/>
        <v>1245056892</v>
      </c>
      <c r="G18" s="18">
        <v>677811402</v>
      </c>
      <c r="H18" s="17">
        <v>676545624</v>
      </c>
      <c r="I18" s="17">
        <f t="shared" si="4"/>
        <v>567245490</v>
      </c>
    </row>
    <row r="19" spans="1:9" s="14" customFormat="1" ht="4.5" customHeight="1" x14ac:dyDescent="0.25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customHeight="1" x14ac:dyDescent="0.25">
      <c r="A20" s="15" t="s">
        <v>31</v>
      </c>
      <c r="B20" s="21" t="s">
        <v>32</v>
      </c>
      <c r="C20" s="21"/>
      <c r="D20" s="17">
        <f>SUM(D21:D29)</f>
        <v>440288784</v>
      </c>
      <c r="E20" s="17">
        <f t="shared" ref="E20:I20" si="5">SUM(E21:E29)</f>
        <v>315235130</v>
      </c>
      <c r="F20" s="17">
        <f t="shared" si="5"/>
        <v>755523914</v>
      </c>
      <c r="G20" s="17">
        <f t="shared" si="5"/>
        <v>314564578</v>
      </c>
      <c r="H20" s="17">
        <f t="shared" si="5"/>
        <v>274903152.08000004</v>
      </c>
      <c r="I20" s="17">
        <f t="shared" si="5"/>
        <v>440959336</v>
      </c>
    </row>
    <row r="21" spans="1:9" s="14" customFormat="1" ht="25.5" customHeight="1" x14ac:dyDescent="0.25">
      <c r="B21" s="15" t="s">
        <v>33</v>
      </c>
      <c r="C21" s="22" t="s">
        <v>34</v>
      </c>
      <c r="D21" s="17">
        <v>80183468</v>
      </c>
      <c r="E21" s="17">
        <v>36040223</v>
      </c>
      <c r="F21" s="18">
        <f t="shared" ref="F21:F29" si="6">D21+E21</f>
        <v>116223691</v>
      </c>
      <c r="G21" s="18">
        <v>31867380</v>
      </c>
      <c r="H21" s="17">
        <v>18220169.75</v>
      </c>
      <c r="I21" s="17">
        <f t="shared" ref="I21:I29" si="7">F21-G21</f>
        <v>84356311</v>
      </c>
    </row>
    <row r="22" spans="1:9" s="14" customFormat="1" ht="12.75" customHeight="1" x14ac:dyDescent="0.25">
      <c r="B22" s="15" t="s">
        <v>35</v>
      </c>
      <c r="C22" s="16" t="s">
        <v>36</v>
      </c>
      <c r="D22" s="17">
        <v>180155200</v>
      </c>
      <c r="E22" s="17">
        <v>259235616</v>
      </c>
      <c r="F22" s="18">
        <f t="shared" si="6"/>
        <v>439390816</v>
      </c>
      <c r="G22" s="18">
        <v>202519643</v>
      </c>
      <c r="H22" s="17">
        <v>187374258.33000001</v>
      </c>
      <c r="I22" s="17">
        <f t="shared" si="7"/>
        <v>236871173</v>
      </c>
    </row>
    <row r="23" spans="1:9" s="14" customFormat="1" ht="25.5" customHeight="1" x14ac:dyDescent="0.25">
      <c r="B23" s="15" t="s">
        <v>37</v>
      </c>
      <c r="C23" s="22" t="s">
        <v>38</v>
      </c>
      <c r="D23" s="17">
        <v>4932829</v>
      </c>
      <c r="E23" s="17">
        <v>105736</v>
      </c>
      <c r="F23" s="18">
        <f t="shared" si="6"/>
        <v>5038565</v>
      </c>
      <c r="G23" s="18">
        <v>3652482</v>
      </c>
      <c r="H23" s="17">
        <v>3329707</v>
      </c>
      <c r="I23" s="17">
        <f t="shared" si="7"/>
        <v>1386083</v>
      </c>
    </row>
    <row r="24" spans="1:9" s="14" customFormat="1" ht="25.5" customHeight="1" x14ac:dyDescent="0.25">
      <c r="B24" s="15" t="s">
        <v>39</v>
      </c>
      <c r="C24" s="22" t="s">
        <v>40</v>
      </c>
      <c r="D24" s="17">
        <v>9943694</v>
      </c>
      <c r="E24" s="17">
        <v>2700324</v>
      </c>
      <c r="F24" s="18">
        <f t="shared" si="6"/>
        <v>12644018</v>
      </c>
      <c r="G24" s="18">
        <v>6422607</v>
      </c>
      <c r="H24" s="17">
        <v>3190856</v>
      </c>
      <c r="I24" s="17">
        <f t="shared" si="7"/>
        <v>6221411</v>
      </c>
    </row>
    <row r="25" spans="1:9" s="14" customFormat="1" ht="25.5" customHeight="1" x14ac:dyDescent="0.25">
      <c r="B25" s="15" t="s">
        <v>41</v>
      </c>
      <c r="C25" s="22" t="s">
        <v>42</v>
      </c>
      <c r="D25" s="17">
        <v>8466704</v>
      </c>
      <c r="E25" s="17">
        <v>203680</v>
      </c>
      <c r="F25" s="18">
        <f t="shared" si="6"/>
        <v>8670384</v>
      </c>
      <c r="G25" s="18">
        <v>3712240</v>
      </c>
      <c r="H25" s="17">
        <v>2360049</v>
      </c>
      <c r="I25" s="17">
        <f t="shared" si="7"/>
        <v>4958144</v>
      </c>
    </row>
    <row r="26" spans="1:9" s="14" customFormat="1" ht="12.75" customHeight="1" x14ac:dyDescent="0.25">
      <c r="B26" s="15" t="s">
        <v>43</v>
      </c>
      <c r="C26" s="22" t="s">
        <v>44</v>
      </c>
      <c r="D26" s="17">
        <v>117098825</v>
      </c>
      <c r="E26" s="17">
        <v>208005</v>
      </c>
      <c r="F26" s="18">
        <f t="shared" si="6"/>
        <v>117306830</v>
      </c>
      <c r="G26" s="18">
        <v>52111226</v>
      </c>
      <c r="H26" s="17">
        <v>48266705</v>
      </c>
      <c r="I26" s="17">
        <f t="shared" si="7"/>
        <v>65195604</v>
      </c>
    </row>
    <row r="27" spans="1:9" s="14" customFormat="1" ht="25.5" customHeight="1" x14ac:dyDescent="0.25">
      <c r="B27" s="15" t="s">
        <v>45</v>
      </c>
      <c r="C27" s="22" t="s">
        <v>46</v>
      </c>
      <c r="D27" s="17">
        <v>3490860</v>
      </c>
      <c r="E27" s="17">
        <v>12780496</v>
      </c>
      <c r="F27" s="18">
        <f t="shared" si="6"/>
        <v>16271356</v>
      </c>
      <c r="G27" s="18">
        <v>1667067</v>
      </c>
      <c r="H27" s="17">
        <v>1617455</v>
      </c>
      <c r="I27" s="17">
        <f t="shared" si="7"/>
        <v>14604289</v>
      </c>
    </row>
    <row r="28" spans="1:9" s="14" customFormat="1" ht="12.75" customHeight="1" x14ac:dyDescent="0.25">
      <c r="B28" s="15" t="s">
        <v>47</v>
      </c>
      <c r="C28" s="16" t="s">
        <v>48</v>
      </c>
      <c r="D28" s="17">
        <v>0</v>
      </c>
      <c r="E28" s="17">
        <v>922170</v>
      </c>
      <c r="F28" s="18">
        <f t="shared" si="6"/>
        <v>922170</v>
      </c>
      <c r="G28" s="18">
        <v>922170</v>
      </c>
      <c r="H28" s="17">
        <v>922170</v>
      </c>
      <c r="I28" s="17">
        <f t="shared" si="7"/>
        <v>0</v>
      </c>
    </row>
    <row r="29" spans="1:9" s="14" customFormat="1" ht="12.75" customHeight="1" x14ac:dyDescent="0.25">
      <c r="B29" s="15" t="s">
        <v>49</v>
      </c>
      <c r="C29" s="22" t="s">
        <v>50</v>
      </c>
      <c r="D29" s="17">
        <v>36017204</v>
      </c>
      <c r="E29" s="17">
        <v>3038880</v>
      </c>
      <c r="F29" s="18">
        <f t="shared" si="6"/>
        <v>39056084</v>
      </c>
      <c r="G29" s="18">
        <v>11689763</v>
      </c>
      <c r="H29" s="17">
        <v>9621782</v>
      </c>
      <c r="I29" s="17">
        <f t="shared" si="7"/>
        <v>27366321</v>
      </c>
    </row>
    <row r="30" spans="1:9" s="14" customFormat="1" ht="4.5" customHeight="1" x14ac:dyDescent="0.25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customHeight="1" x14ac:dyDescent="0.25">
      <c r="A31" s="15" t="s">
        <v>51</v>
      </c>
      <c r="B31" s="21" t="s">
        <v>52</v>
      </c>
      <c r="C31" s="21"/>
      <c r="D31" s="17">
        <f>SUM(D32:D40)</f>
        <v>1438148426</v>
      </c>
      <c r="E31" s="17">
        <f t="shared" ref="E31:I31" si="8">SUM(E32:E40)</f>
        <v>294366850</v>
      </c>
      <c r="F31" s="17">
        <f t="shared" si="8"/>
        <v>1732515276</v>
      </c>
      <c r="G31" s="17">
        <f t="shared" si="8"/>
        <v>532699027</v>
      </c>
      <c r="H31" s="17">
        <f t="shared" si="8"/>
        <v>447803772</v>
      </c>
      <c r="I31" s="17">
        <f t="shared" si="8"/>
        <v>1199816249</v>
      </c>
    </row>
    <row r="32" spans="1:9" s="14" customFormat="1" ht="12.75" customHeight="1" x14ac:dyDescent="0.25">
      <c r="B32" s="15" t="s">
        <v>53</v>
      </c>
      <c r="C32" s="16" t="s">
        <v>54</v>
      </c>
      <c r="D32" s="17">
        <v>149183579</v>
      </c>
      <c r="E32" s="17">
        <v>7098744</v>
      </c>
      <c r="F32" s="18">
        <f t="shared" ref="F32:F40" si="9">D32+E32</f>
        <v>156282323</v>
      </c>
      <c r="G32" s="18">
        <v>59106564</v>
      </c>
      <c r="H32" s="17">
        <v>49898512</v>
      </c>
      <c r="I32" s="17">
        <f t="shared" ref="I32:I40" si="10">F32-G32</f>
        <v>97175759</v>
      </c>
    </row>
    <row r="33" spans="1:9" s="14" customFormat="1" ht="12.75" customHeight="1" x14ac:dyDescent="0.25">
      <c r="B33" s="15" t="s">
        <v>55</v>
      </c>
      <c r="C33" s="16" t="s">
        <v>56</v>
      </c>
      <c r="D33" s="17">
        <v>149192511</v>
      </c>
      <c r="E33" s="17">
        <v>4568617</v>
      </c>
      <c r="F33" s="18">
        <f t="shared" si="9"/>
        <v>153761128</v>
      </c>
      <c r="G33" s="18">
        <v>61916780</v>
      </c>
      <c r="H33" s="17">
        <v>55802071</v>
      </c>
      <c r="I33" s="17">
        <f t="shared" si="10"/>
        <v>91844348</v>
      </c>
    </row>
    <row r="34" spans="1:9" s="14" customFormat="1" ht="25.5" customHeight="1" x14ac:dyDescent="0.25">
      <c r="B34" s="15" t="s">
        <v>57</v>
      </c>
      <c r="C34" s="22" t="s">
        <v>58</v>
      </c>
      <c r="D34" s="17">
        <v>209813750</v>
      </c>
      <c r="E34" s="17">
        <v>11412500</v>
      </c>
      <c r="F34" s="18">
        <f t="shared" si="9"/>
        <v>221226250</v>
      </c>
      <c r="G34" s="18">
        <v>87859730</v>
      </c>
      <c r="H34" s="17">
        <v>58552212</v>
      </c>
      <c r="I34" s="17">
        <f t="shared" si="10"/>
        <v>133366520</v>
      </c>
    </row>
    <row r="35" spans="1:9" s="14" customFormat="1" ht="12.75" customHeight="1" x14ac:dyDescent="0.25">
      <c r="B35" s="15" t="s">
        <v>59</v>
      </c>
      <c r="C35" s="16" t="s">
        <v>60</v>
      </c>
      <c r="D35" s="17">
        <v>43021285</v>
      </c>
      <c r="E35" s="17">
        <v>4671291</v>
      </c>
      <c r="F35" s="18">
        <f t="shared" si="9"/>
        <v>47692576</v>
      </c>
      <c r="G35" s="18">
        <v>25883589</v>
      </c>
      <c r="H35" s="17">
        <v>17707681</v>
      </c>
      <c r="I35" s="17">
        <f t="shared" si="10"/>
        <v>21808987</v>
      </c>
    </row>
    <row r="36" spans="1:9" s="14" customFormat="1" ht="25.5" customHeight="1" x14ac:dyDescent="0.25">
      <c r="B36" s="15" t="s">
        <v>61</v>
      </c>
      <c r="C36" s="16" t="s">
        <v>62</v>
      </c>
      <c r="D36" s="17">
        <v>84033713</v>
      </c>
      <c r="E36" s="17">
        <v>-5110387</v>
      </c>
      <c r="F36" s="18">
        <f t="shared" si="9"/>
        <v>78923326</v>
      </c>
      <c r="G36" s="18">
        <v>11018100</v>
      </c>
      <c r="H36" s="17">
        <v>5526386</v>
      </c>
      <c r="I36" s="17">
        <f t="shared" si="10"/>
        <v>67905226</v>
      </c>
    </row>
    <row r="37" spans="1:9" s="14" customFormat="1" ht="12.75" customHeight="1" x14ac:dyDescent="0.25">
      <c r="B37" s="15" t="s">
        <v>63</v>
      </c>
      <c r="C37" s="22" t="s">
        <v>64</v>
      </c>
      <c r="D37" s="17">
        <v>19743626</v>
      </c>
      <c r="E37" s="17">
        <v>15201434</v>
      </c>
      <c r="F37" s="18">
        <f t="shared" si="9"/>
        <v>34945060</v>
      </c>
      <c r="G37" s="18">
        <v>9119557</v>
      </c>
      <c r="H37" s="17">
        <v>8882889</v>
      </c>
      <c r="I37" s="17">
        <f t="shared" si="10"/>
        <v>25825503</v>
      </c>
    </row>
    <row r="38" spans="1:9" s="14" customFormat="1" ht="12.75" customHeight="1" x14ac:dyDescent="0.25">
      <c r="B38" s="15" t="s">
        <v>65</v>
      </c>
      <c r="C38" s="16" t="s">
        <v>66</v>
      </c>
      <c r="D38" s="17">
        <v>44655798</v>
      </c>
      <c r="E38" s="17">
        <v>2432319</v>
      </c>
      <c r="F38" s="18">
        <f t="shared" si="9"/>
        <v>47088117</v>
      </c>
      <c r="G38" s="18">
        <v>13394592</v>
      </c>
      <c r="H38" s="17">
        <v>11485563</v>
      </c>
      <c r="I38" s="17">
        <f t="shared" si="10"/>
        <v>33693525</v>
      </c>
    </row>
    <row r="39" spans="1:9" s="14" customFormat="1" ht="12.75" customHeight="1" x14ac:dyDescent="0.25">
      <c r="B39" s="15" t="s">
        <v>67</v>
      </c>
      <c r="C39" s="16" t="s">
        <v>68</v>
      </c>
      <c r="D39" s="17">
        <v>33099148</v>
      </c>
      <c r="E39" s="17">
        <v>265608767</v>
      </c>
      <c r="F39" s="18">
        <f t="shared" si="9"/>
        <v>298707915</v>
      </c>
      <c r="G39" s="18">
        <v>92783927</v>
      </c>
      <c r="H39" s="17">
        <v>69064627</v>
      </c>
      <c r="I39" s="17">
        <f t="shared" si="10"/>
        <v>205923988</v>
      </c>
    </row>
    <row r="40" spans="1:9" s="14" customFormat="1" ht="12.75" customHeight="1" x14ac:dyDescent="0.25">
      <c r="B40" s="15" t="s">
        <v>69</v>
      </c>
      <c r="C40" s="16" t="s">
        <v>70</v>
      </c>
      <c r="D40" s="17">
        <v>705405016</v>
      </c>
      <c r="E40" s="17">
        <v>-11516435</v>
      </c>
      <c r="F40" s="18">
        <f t="shared" si="9"/>
        <v>693888581</v>
      </c>
      <c r="G40" s="18">
        <v>171616188</v>
      </c>
      <c r="H40" s="17">
        <v>170883831</v>
      </c>
      <c r="I40" s="17">
        <f t="shared" si="10"/>
        <v>522272393</v>
      </c>
    </row>
    <row r="41" spans="1:9" s="14" customFormat="1" ht="4.5" customHeight="1" x14ac:dyDescent="0.25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customHeight="1" x14ac:dyDescent="0.25">
      <c r="A42" s="15" t="s">
        <v>71</v>
      </c>
      <c r="B42" s="23" t="s">
        <v>72</v>
      </c>
      <c r="C42" s="23"/>
      <c r="D42" s="17">
        <f>SUM(D43:D51)</f>
        <v>1743445948</v>
      </c>
      <c r="E42" s="17">
        <f t="shared" ref="E42:I42" si="11">SUM(E43:E51)</f>
        <v>191114067</v>
      </c>
      <c r="F42" s="17">
        <f t="shared" si="11"/>
        <v>1934560015</v>
      </c>
      <c r="G42" s="17">
        <f>SUM(G43:G51)</f>
        <v>584113731</v>
      </c>
      <c r="H42" s="17">
        <f t="shared" si="11"/>
        <v>488683798</v>
      </c>
      <c r="I42" s="17">
        <f t="shared" si="11"/>
        <v>1350446284</v>
      </c>
    </row>
    <row r="43" spans="1:9" s="14" customFormat="1" ht="25.5" customHeight="1" x14ac:dyDescent="0.25">
      <c r="B43" s="15" t="s">
        <v>73</v>
      </c>
      <c r="C43" s="22" t="s">
        <v>74</v>
      </c>
      <c r="D43" s="17">
        <v>160249865</v>
      </c>
      <c r="E43" s="17">
        <v>4551780</v>
      </c>
      <c r="F43" s="18">
        <f t="shared" ref="F43:F48" si="12">D43+E43</f>
        <v>164801645</v>
      </c>
      <c r="G43" s="18">
        <v>1108722</v>
      </c>
      <c r="H43" s="17">
        <v>1108722</v>
      </c>
      <c r="I43" s="17">
        <f t="shared" ref="I43:I48" si="13">F43-G43</f>
        <v>163692923</v>
      </c>
    </row>
    <row r="44" spans="1:9" s="14" customFormat="1" ht="12.75" customHeight="1" x14ac:dyDescent="0.25">
      <c r="B44" s="15" t="s">
        <v>75</v>
      </c>
      <c r="C44" s="16" t="s">
        <v>76</v>
      </c>
      <c r="D44" s="17">
        <v>2934542</v>
      </c>
      <c r="E44" s="17">
        <v>1250000</v>
      </c>
      <c r="F44" s="18">
        <f t="shared" si="12"/>
        <v>4184542</v>
      </c>
      <c r="G44" s="18">
        <v>2677024</v>
      </c>
      <c r="H44" s="17">
        <v>2677024</v>
      </c>
      <c r="I44" s="17">
        <f t="shared" si="13"/>
        <v>1507518</v>
      </c>
    </row>
    <row r="45" spans="1:9" s="14" customFormat="1" ht="12.75" customHeight="1" x14ac:dyDescent="0.25">
      <c r="B45" s="15" t="s">
        <v>77</v>
      </c>
      <c r="C45" s="16" t="s">
        <v>78</v>
      </c>
      <c r="D45" s="17">
        <v>448580300</v>
      </c>
      <c r="E45" s="17">
        <v>82924596</v>
      </c>
      <c r="F45" s="18">
        <f t="shared" si="12"/>
        <v>531504896</v>
      </c>
      <c r="G45" s="18">
        <v>201462875</v>
      </c>
      <c r="H45" s="17">
        <v>199395732</v>
      </c>
      <c r="I45" s="17">
        <f t="shared" si="13"/>
        <v>330042021</v>
      </c>
    </row>
    <row r="46" spans="1:9" s="14" customFormat="1" ht="12.75" customHeight="1" x14ac:dyDescent="0.25">
      <c r="B46" s="15" t="s">
        <v>79</v>
      </c>
      <c r="C46" s="16" t="s">
        <v>80</v>
      </c>
      <c r="D46" s="17">
        <v>1098105879</v>
      </c>
      <c r="E46" s="17">
        <v>15271335</v>
      </c>
      <c r="F46" s="18">
        <f t="shared" si="12"/>
        <v>1113377214</v>
      </c>
      <c r="G46" s="18">
        <v>287417325</v>
      </c>
      <c r="H46" s="17">
        <v>194054535</v>
      </c>
      <c r="I46" s="17">
        <f t="shared" si="13"/>
        <v>825959889</v>
      </c>
    </row>
    <row r="47" spans="1:9" s="14" customFormat="1" ht="12.75" customHeight="1" x14ac:dyDescent="0.25">
      <c r="B47" s="15" t="s">
        <v>81</v>
      </c>
      <c r="C47" s="16" t="s">
        <v>82</v>
      </c>
      <c r="D47" s="17">
        <v>19498913</v>
      </c>
      <c r="E47" s="17">
        <v>73120557</v>
      </c>
      <c r="F47" s="18">
        <f t="shared" si="12"/>
        <v>92619470</v>
      </c>
      <c r="G47" s="18">
        <v>70941009</v>
      </c>
      <c r="H47" s="17">
        <v>70941009</v>
      </c>
      <c r="I47" s="17">
        <f t="shared" si="13"/>
        <v>21678461</v>
      </c>
    </row>
    <row r="48" spans="1:9" s="14" customFormat="1" ht="25.5" customHeight="1" x14ac:dyDescent="0.25">
      <c r="B48" s="15" t="s">
        <v>83</v>
      </c>
      <c r="C48" s="22" t="s">
        <v>84</v>
      </c>
      <c r="D48" s="17">
        <v>14076449</v>
      </c>
      <c r="E48" s="17">
        <v>13995799</v>
      </c>
      <c r="F48" s="18">
        <f t="shared" si="12"/>
        <v>28072248</v>
      </c>
      <c r="G48" s="18">
        <v>20506776</v>
      </c>
      <c r="H48" s="17">
        <v>20506776</v>
      </c>
      <c r="I48" s="17">
        <f t="shared" si="13"/>
        <v>7565472</v>
      </c>
    </row>
    <row r="49" spans="1:9" s="14" customFormat="1" ht="12.75" customHeight="1" x14ac:dyDescent="0.25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customHeight="1" x14ac:dyDescent="0.25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customHeight="1" x14ac:dyDescent="0.25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customHeight="1" x14ac:dyDescent="0.25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customHeight="1" x14ac:dyDescent="0.25">
      <c r="A53" s="15" t="s">
        <v>91</v>
      </c>
      <c r="B53" s="21" t="s">
        <v>92</v>
      </c>
      <c r="C53" s="21"/>
      <c r="D53" s="17">
        <f>SUM(D54:D62)</f>
        <v>351507423</v>
      </c>
      <c r="E53" s="17">
        <f t="shared" ref="E53:I53" si="14">SUM(E54:E62)</f>
        <v>17253362</v>
      </c>
      <c r="F53" s="17">
        <f t="shared" si="14"/>
        <v>368760785</v>
      </c>
      <c r="G53" s="17">
        <f t="shared" si="14"/>
        <v>65010345</v>
      </c>
      <c r="H53" s="17">
        <f t="shared" si="14"/>
        <v>64952614</v>
      </c>
      <c r="I53" s="17">
        <f t="shared" si="14"/>
        <v>303750440</v>
      </c>
    </row>
    <row r="54" spans="1:9" s="14" customFormat="1" ht="12.75" customHeight="1" x14ac:dyDescent="0.25">
      <c r="B54" s="15" t="s">
        <v>93</v>
      </c>
      <c r="C54" s="16" t="s">
        <v>94</v>
      </c>
      <c r="D54" s="17">
        <v>108966766</v>
      </c>
      <c r="E54" s="17">
        <v>38531073</v>
      </c>
      <c r="F54" s="18">
        <f t="shared" ref="F54:F59" si="15">D54+E54</f>
        <v>147497839</v>
      </c>
      <c r="G54" s="18">
        <v>46290413</v>
      </c>
      <c r="H54" s="17">
        <v>46290413</v>
      </c>
      <c r="I54" s="17">
        <f t="shared" ref="I54:I62" si="16">F54-G54</f>
        <v>101207426</v>
      </c>
    </row>
    <row r="55" spans="1:9" s="14" customFormat="1" ht="12.75" customHeight="1" x14ac:dyDescent="0.25">
      <c r="B55" s="15" t="s">
        <v>95</v>
      </c>
      <c r="C55" s="16" t="s">
        <v>96</v>
      </c>
      <c r="D55" s="17">
        <v>365400</v>
      </c>
      <c r="E55" s="17">
        <v>2657140</v>
      </c>
      <c r="F55" s="18">
        <f t="shared" si="15"/>
        <v>3022540</v>
      </c>
      <c r="G55" s="18">
        <v>365400</v>
      </c>
      <c r="H55" s="17">
        <v>365400</v>
      </c>
      <c r="I55" s="17">
        <f t="shared" si="16"/>
        <v>2657140</v>
      </c>
    </row>
    <row r="56" spans="1:9" s="14" customFormat="1" ht="12.75" customHeight="1" x14ac:dyDescent="0.25">
      <c r="B56" s="15" t="s">
        <v>97</v>
      </c>
      <c r="C56" s="16" t="s">
        <v>98</v>
      </c>
      <c r="D56" s="17">
        <v>207740</v>
      </c>
      <c r="E56" s="17">
        <v>130000</v>
      </c>
      <c r="F56" s="18">
        <f t="shared" si="15"/>
        <v>337740</v>
      </c>
      <c r="G56" s="18">
        <v>34644</v>
      </c>
      <c r="H56" s="17">
        <v>0</v>
      </c>
      <c r="I56" s="17">
        <f t="shared" si="16"/>
        <v>303096</v>
      </c>
    </row>
    <row r="57" spans="1:9" s="14" customFormat="1" ht="12.75" customHeight="1" x14ac:dyDescent="0.25">
      <c r="B57" s="15" t="s">
        <v>99</v>
      </c>
      <c r="C57" s="16" t="s">
        <v>100</v>
      </c>
      <c r="D57" s="17">
        <v>1104357</v>
      </c>
      <c r="E57" s="17">
        <v>1857204</v>
      </c>
      <c r="F57" s="18">
        <f t="shared" si="15"/>
        <v>2961561</v>
      </c>
      <c r="G57" s="18">
        <v>0</v>
      </c>
      <c r="H57" s="17">
        <v>0</v>
      </c>
      <c r="I57" s="17">
        <f t="shared" si="16"/>
        <v>2961561</v>
      </c>
    </row>
    <row r="58" spans="1:9" s="14" customFormat="1" ht="12.75" customHeight="1" x14ac:dyDescent="0.25">
      <c r="B58" s="15" t="s">
        <v>101</v>
      </c>
      <c r="C58" s="16" t="s">
        <v>102</v>
      </c>
      <c r="D58" s="17">
        <v>0</v>
      </c>
      <c r="E58" s="17">
        <v>0</v>
      </c>
      <c r="F58" s="18">
        <f t="shared" si="15"/>
        <v>0</v>
      </c>
      <c r="G58" s="18">
        <v>0</v>
      </c>
      <c r="H58" s="17">
        <v>0</v>
      </c>
      <c r="I58" s="17">
        <f t="shared" si="16"/>
        <v>0</v>
      </c>
    </row>
    <row r="59" spans="1:9" s="14" customFormat="1" ht="12.75" customHeight="1" x14ac:dyDescent="0.25">
      <c r="B59" s="15" t="s">
        <v>103</v>
      </c>
      <c r="C59" s="16" t="s">
        <v>104</v>
      </c>
      <c r="D59" s="17">
        <v>81709816</v>
      </c>
      <c r="E59" s="17">
        <v>-1404</v>
      </c>
      <c r="F59" s="18">
        <f t="shared" si="15"/>
        <v>81708412</v>
      </c>
      <c r="G59" s="18">
        <v>18302401</v>
      </c>
      <c r="H59" s="17">
        <v>18279314</v>
      </c>
      <c r="I59" s="17">
        <f t="shared" si="16"/>
        <v>63406011</v>
      </c>
    </row>
    <row r="60" spans="1:9" s="14" customFormat="1" ht="12.75" customHeight="1" x14ac:dyDescent="0.25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customHeight="1" x14ac:dyDescent="0.25">
      <c r="B61" s="15" t="s">
        <v>107</v>
      </c>
      <c r="C61" s="16" t="s">
        <v>108</v>
      </c>
      <c r="D61" s="17">
        <v>158052844</v>
      </c>
      <c r="E61" s="17">
        <v>-28606300</v>
      </c>
      <c r="F61" s="18">
        <f t="shared" ref="F61:F62" si="17">D61+E61</f>
        <v>129446544</v>
      </c>
      <c r="G61" s="17">
        <v>0</v>
      </c>
      <c r="H61" s="17">
        <v>0</v>
      </c>
      <c r="I61" s="17">
        <f t="shared" si="16"/>
        <v>129446544</v>
      </c>
    </row>
    <row r="62" spans="1:9" s="14" customFormat="1" ht="12.75" customHeight="1" x14ac:dyDescent="0.25">
      <c r="B62" s="15" t="s">
        <v>109</v>
      </c>
      <c r="C62" s="16" t="s">
        <v>110</v>
      </c>
      <c r="D62" s="17">
        <v>1100500</v>
      </c>
      <c r="E62" s="17">
        <v>2685649</v>
      </c>
      <c r="F62" s="18">
        <f t="shared" si="17"/>
        <v>3786149</v>
      </c>
      <c r="G62" s="18">
        <v>17487</v>
      </c>
      <c r="H62" s="17">
        <v>17487</v>
      </c>
      <c r="I62" s="17">
        <f t="shared" si="16"/>
        <v>3768662</v>
      </c>
    </row>
    <row r="63" spans="1:9" s="14" customFormat="1" ht="4.5" customHeight="1" x14ac:dyDescent="0.25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customHeight="1" x14ac:dyDescent="0.25">
      <c r="A64" s="15" t="s">
        <v>111</v>
      </c>
      <c r="B64" s="21" t="s">
        <v>112</v>
      </c>
      <c r="C64" s="21"/>
      <c r="D64" s="17">
        <f>SUM(D65:D67)</f>
        <v>496932577</v>
      </c>
      <c r="E64" s="17">
        <f t="shared" ref="E64:I64" si="18">SUM(E65:E67)</f>
        <v>-332572016</v>
      </c>
      <c r="F64" s="17">
        <f t="shared" si="18"/>
        <v>164360561</v>
      </c>
      <c r="G64" s="17">
        <f t="shared" si="18"/>
        <v>1386450</v>
      </c>
      <c r="H64" s="17">
        <f t="shared" si="18"/>
        <v>1386450</v>
      </c>
      <c r="I64" s="17">
        <f t="shared" si="18"/>
        <v>162974111</v>
      </c>
    </row>
    <row r="65" spans="1:9" s="14" customFormat="1" ht="12.75" customHeight="1" x14ac:dyDescent="0.25">
      <c r="B65" s="15" t="s">
        <v>113</v>
      </c>
      <c r="C65" s="16" t="s">
        <v>114</v>
      </c>
      <c r="D65" s="17">
        <v>465217500</v>
      </c>
      <c r="E65" s="17">
        <v>-330093313</v>
      </c>
      <c r="F65" s="18">
        <f t="shared" ref="F65:F67" si="19">D65+E65</f>
        <v>135124187</v>
      </c>
      <c r="G65" s="18">
        <v>1386450</v>
      </c>
      <c r="H65" s="18">
        <v>1386450</v>
      </c>
      <c r="I65" s="17">
        <f t="shared" ref="I65:I67" si="20">F65-G65</f>
        <v>133737737</v>
      </c>
    </row>
    <row r="66" spans="1:9" s="14" customFormat="1" ht="12.75" customHeight="1" x14ac:dyDescent="0.25">
      <c r="B66" s="15" t="s">
        <v>115</v>
      </c>
      <c r="C66" s="16" t="s">
        <v>116</v>
      </c>
      <c r="D66" s="17">
        <v>31715077</v>
      </c>
      <c r="E66" s="17">
        <v>-2478703</v>
      </c>
      <c r="F66" s="18">
        <f t="shared" si="19"/>
        <v>29236374</v>
      </c>
      <c r="G66" s="18">
        <v>0</v>
      </c>
      <c r="H66" s="18">
        <v>0</v>
      </c>
      <c r="I66" s="17">
        <f t="shared" si="20"/>
        <v>29236374</v>
      </c>
    </row>
    <row r="67" spans="1:9" s="14" customFormat="1" ht="12.75" customHeight="1" x14ac:dyDescent="0.25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customHeight="1" x14ac:dyDescent="0.25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customHeight="1" x14ac:dyDescent="0.25">
      <c r="A69" s="15" t="s">
        <v>119</v>
      </c>
      <c r="B69" s="21" t="s">
        <v>120</v>
      </c>
      <c r="C69" s="21"/>
      <c r="D69" s="17">
        <f>SUM(D70:D77)</f>
        <v>2619093560</v>
      </c>
      <c r="E69" s="17">
        <f t="shared" ref="E69:I69" si="21">SUM(E70:E77)</f>
        <v>5547381700</v>
      </c>
      <c r="F69" s="17">
        <f t="shared" si="21"/>
        <v>8166475260</v>
      </c>
      <c r="G69" s="17">
        <f t="shared" si="21"/>
        <v>949204607</v>
      </c>
      <c r="H69" s="17">
        <f t="shared" si="21"/>
        <v>945754607</v>
      </c>
      <c r="I69" s="17">
        <f t="shared" si="21"/>
        <v>7217270653</v>
      </c>
    </row>
    <row r="70" spans="1:9" s="14" customFormat="1" ht="25.5" customHeight="1" x14ac:dyDescent="0.25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customHeight="1" x14ac:dyDescent="0.25">
      <c r="B71" s="15" t="s">
        <v>123</v>
      </c>
      <c r="C71" s="16" t="s">
        <v>124</v>
      </c>
      <c r="D71" s="17">
        <v>0</v>
      </c>
      <c r="E71" s="17">
        <v>0</v>
      </c>
      <c r="F71" s="17"/>
      <c r="G71" s="17"/>
      <c r="H71" s="17"/>
      <c r="I71" s="17">
        <f t="shared" si="23"/>
        <v>0</v>
      </c>
    </row>
    <row r="72" spans="1:9" s="14" customFormat="1" ht="12.75" customHeight="1" x14ac:dyDescent="0.25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customHeight="1" x14ac:dyDescent="0.25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customHeight="1" x14ac:dyDescent="0.25">
      <c r="B74" s="15" t="s">
        <v>129</v>
      </c>
      <c r="C74" s="22" t="s">
        <v>130</v>
      </c>
      <c r="D74" s="17">
        <v>1573284744</v>
      </c>
      <c r="E74" s="17">
        <v>-575686</v>
      </c>
      <c r="F74" s="18">
        <f t="shared" si="22"/>
        <v>1572709058</v>
      </c>
      <c r="G74" s="18">
        <v>949204607</v>
      </c>
      <c r="H74" s="17">
        <v>945754607</v>
      </c>
      <c r="I74" s="17">
        <f t="shared" si="23"/>
        <v>623504451</v>
      </c>
    </row>
    <row r="75" spans="1:9" s="14" customFormat="1" ht="12.75" customHeight="1" x14ac:dyDescent="0.25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customHeight="1" x14ac:dyDescent="0.25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customHeight="1" x14ac:dyDescent="0.25">
      <c r="B77" s="15" t="s">
        <v>134</v>
      </c>
      <c r="C77" s="22" t="s">
        <v>135</v>
      </c>
      <c r="D77" s="17">
        <v>1045808816</v>
      </c>
      <c r="E77" s="17">
        <v>5547957386</v>
      </c>
      <c r="F77" s="18">
        <f t="shared" si="22"/>
        <v>6593766202</v>
      </c>
      <c r="G77" s="18">
        <v>0</v>
      </c>
      <c r="H77" s="17">
        <v>0</v>
      </c>
      <c r="I77" s="17">
        <f t="shared" si="23"/>
        <v>6593766202</v>
      </c>
    </row>
    <row r="78" spans="1:9" s="14" customFormat="1" ht="4.5" customHeight="1" x14ac:dyDescent="0.25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customHeight="1" x14ac:dyDescent="0.25">
      <c r="A79" s="15" t="s">
        <v>136</v>
      </c>
      <c r="B79" s="21" t="s">
        <v>137</v>
      </c>
      <c r="C79" s="21"/>
      <c r="D79" s="17">
        <f>SUM(D80:D82)</f>
        <v>8333537680</v>
      </c>
      <c r="E79" s="17">
        <f t="shared" ref="E79:I79" si="24">SUM(E80:E82)</f>
        <v>0</v>
      </c>
      <c r="F79" s="17">
        <f t="shared" si="24"/>
        <v>8333537680</v>
      </c>
      <c r="G79" s="17">
        <f t="shared" si="24"/>
        <v>4981728533</v>
      </c>
      <c r="H79" s="17">
        <f t="shared" si="24"/>
        <v>4950506486</v>
      </c>
      <c r="I79" s="17">
        <f t="shared" si="24"/>
        <v>3351809147</v>
      </c>
    </row>
    <row r="80" spans="1:9" s="14" customFormat="1" ht="12.75" customHeight="1" x14ac:dyDescent="0.25">
      <c r="B80" s="15" t="s">
        <v>138</v>
      </c>
      <c r="C80" s="16" t="s">
        <v>139</v>
      </c>
      <c r="D80" s="17">
        <v>8333537680</v>
      </c>
      <c r="E80" s="17">
        <v>0</v>
      </c>
      <c r="F80" s="18">
        <f t="shared" ref="F80" si="25">D80+E80</f>
        <v>8333537680</v>
      </c>
      <c r="G80" s="18">
        <v>4981728533</v>
      </c>
      <c r="H80" s="17">
        <v>4950506486</v>
      </c>
      <c r="I80" s="17">
        <f t="shared" ref="I80:I81" si="26">F80-G80</f>
        <v>3351809147</v>
      </c>
    </row>
    <row r="81" spans="1:10" s="14" customFormat="1" ht="12.75" customHeight="1" x14ac:dyDescent="0.25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10" s="14" customFormat="1" ht="12.75" customHeight="1" x14ac:dyDescent="0.25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10" s="14" customFormat="1" ht="4.5" customHeight="1" x14ac:dyDescent="0.25">
      <c r="B83" s="15"/>
      <c r="C83" s="16"/>
      <c r="D83" s="17"/>
      <c r="E83" s="17"/>
      <c r="F83" s="17"/>
      <c r="G83" s="18"/>
      <c r="H83" s="17"/>
      <c r="I83" s="17"/>
    </row>
    <row r="84" spans="1:10" s="14" customFormat="1" ht="12.75" customHeight="1" x14ac:dyDescent="0.25">
      <c r="A84" s="15" t="s">
        <v>144</v>
      </c>
      <c r="B84" s="21" t="s">
        <v>145</v>
      </c>
      <c r="C84" s="21"/>
      <c r="D84" s="17">
        <f>SUM(D85:D91)</f>
        <v>327476668</v>
      </c>
      <c r="E84" s="17">
        <f t="shared" ref="E84:I84" si="27">SUM(E85:E91)</f>
        <v>2630906</v>
      </c>
      <c r="F84" s="17">
        <f t="shared" si="27"/>
        <v>330107574</v>
      </c>
      <c r="G84" s="17">
        <f t="shared" si="27"/>
        <v>177393961</v>
      </c>
      <c r="H84" s="17">
        <f t="shared" si="27"/>
        <v>177393961</v>
      </c>
      <c r="I84" s="17">
        <f t="shared" si="27"/>
        <v>152713613</v>
      </c>
    </row>
    <row r="85" spans="1:10" s="14" customFormat="1" ht="12.75" customHeight="1" x14ac:dyDescent="0.25">
      <c r="B85" s="15" t="s">
        <v>146</v>
      </c>
      <c r="C85" s="16" t="s">
        <v>147</v>
      </c>
      <c r="D85" s="17">
        <v>59409518</v>
      </c>
      <c r="E85" s="17">
        <v>0</v>
      </c>
      <c r="F85" s="18">
        <f t="shared" ref="F85:F86" si="28">D85+E85</f>
        <v>59409518</v>
      </c>
      <c r="G85" s="18">
        <v>23705877</v>
      </c>
      <c r="H85" s="17">
        <v>23705877</v>
      </c>
      <c r="I85" s="17">
        <f t="shared" ref="I85:I91" si="29">F85-G85</f>
        <v>35703641</v>
      </c>
    </row>
    <row r="86" spans="1:10" s="14" customFormat="1" ht="12.75" customHeight="1" x14ac:dyDescent="0.25">
      <c r="B86" s="15" t="s">
        <v>148</v>
      </c>
      <c r="C86" s="16" t="s">
        <v>149</v>
      </c>
      <c r="D86" s="17">
        <v>195889961</v>
      </c>
      <c r="E86" s="17">
        <v>0</v>
      </c>
      <c r="F86" s="18">
        <f t="shared" si="28"/>
        <v>195889961</v>
      </c>
      <c r="G86" s="18">
        <v>96019597</v>
      </c>
      <c r="H86" s="17">
        <v>96019597</v>
      </c>
      <c r="I86" s="17">
        <f t="shared" si="29"/>
        <v>99870364</v>
      </c>
      <c r="J86" s="18"/>
    </row>
    <row r="87" spans="1:10" s="14" customFormat="1" ht="12.75" customHeight="1" x14ac:dyDescent="0.25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10" s="14" customFormat="1" ht="12.75" customHeight="1" x14ac:dyDescent="0.25">
      <c r="B88" s="15" t="s">
        <v>152</v>
      </c>
      <c r="C88" s="16" t="s">
        <v>153</v>
      </c>
      <c r="D88" s="17">
        <v>16759279</v>
      </c>
      <c r="E88" s="17">
        <v>26839956</v>
      </c>
      <c r="F88" s="18">
        <f t="shared" ref="F88:F91" si="30">D88+E88</f>
        <v>43599235</v>
      </c>
      <c r="G88" s="18">
        <v>41669899</v>
      </c>
      <c r="H88" s="17">
        <v>41669899</v>
      </c>
      <c r="I88" s="17">
        <f t="shared" si="29"/>
        <v>1929336</v>
      </c>
    </row>
    <row r="89" spans="1:10" s="14" customFormat="1" ht="12.75" customHeight="1" x14ac:dyDescent="0.25">
      <c r="B89" s="15" t="s">
        <v>154</v>
      </c>
      <c r="C89" s="16" t="s">
        <v>155</v>
      </c>
      <c r="D89" s="17">
        <v>34238190</v>
      </c>
      <c r="E89" s="17">
        <v>-18390809</v>
      </c>
      <c r="F89" s="18">
        <f t="shared" si="30"/>
        <v>15847381</v>
      </c>
      <c r="G89" s="18">
        <v>15847381</v>
      </c>
      <c r="H89" s="17">
        <v>15847381</v>
      </c>
      <c r="I89" s="17">
        <f t="shared" si="29"/>
        <v>0</v>
      </c>
    </row>
    <row r="90" spans="1:10" s="14" customFormat="1" ht="12.75" customHeight="1" x14ac:dyDescent="0.25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10" s="14" customFormat="1" ht="25.5" customHeight="1" x14ac:dyDescent="0.25">
      <c r="B91" s="15" t="s">
        <v>158</v>
      </c>
      <c r="C91" s="22" t="s">
        <v>159</v>
      </c>
      <c r="D91" s="17">
        <v>21179720</v>
      </c>
      <c r="E91" s="17">
        <v>-5818241</v>
      </c>
      <c r="F91" s="18">
        <f t="shared" si="30"/>
        <v>15361479</v>
      </c>
      <c r="G91" s="18">
        <v>151207</v>
      </c>
      <c r="H91" s="17">
        <v>151207</v>
      </c>
      <c r="I91" s="17">
        <f t="shared" si="29"/>
        <v>15210272</v>
      </c>
    </row>
    <row r="92" spans="1:10" s="29" customFormat="1" ht="6" customHeight="1" x14ac:dyDescent="0.25">
      <c r="B92" s="30"/>
      <c r="C92" s="31"/>
      <c r="D92" s="32"/>
      <c r="E92" s="32"/>
      <c r="F92" s="32"/>
      <c r="G92" s="33"/>
      <c r="H92" s="32"/>
      <c r="I92" s="32"/>
    </row>
    <row r="93" spans="1:10" s="14" customFormat="1" ht="12.75" customHeight="1" x14ac:dyDescent="0.25">
      <c r="A93" s="34" t="s">
        <v>160</v>
      </c>
      <c r="B93" s="34"/>
      <c r="C93" s="34"/>
      <c r="D93" s="20">
        <f>SUM(D94,D103,D114,D125,D136,D147,D152,D162,D167)</f>
        <v>44381648411</v>
      </c>
      <c r="E93" s="20">
        <f t="shared" ref="E93:I93" si="31">SUM(E94,E103,E114,E125,E136,E147,E152,E162,E167)</f>
        <v>-299819580</v>
      </c>
      <c r="F93" s="20">
        <f t="shared" si="31"/>
        <v>44081828831</v>
      </c>
      <c r="G93" s="20">
        <f t="shared" si="31"/>
        <v>20156000208</v>
      </c>
      <c r="H93" s="20">
        <f t="shared" si="31"/>
        <v>20107220196</v>
      </c>
      <c r="I93" s="20">
        <f t="shared" si="31"/>
        <v>23925828623</v>
      </c>
    </row>
    <row r="94" spans="1:10" s="14" customFormat="1" ht="12.75" customHeight="1" x14ac:dyDescent="0.25">
      <c r="A94" s="15" t="s">
        <v>15</v>
      </c>
      <c r="B94" s="21" t="s">
        <v>16</v>
      </c>
      <c r="C94" s="21"/>
      <c r="D94" s="17">
        <f t="shared" ref="D94:I94" si="32">SUM(D95:D101)</f>
        <v>20618588468</v>
      </c>
      <c r="E94" s="17">
        <f t="shared" si="32"/>
        <v>252530257</v>
      </c>
      <c r="F94" s="17">
        <f t="shared" si="32"/>
        <v>20871118725</v>
      </c>
      <c r="G94" s="17">
        <f t="shared" si="32"/>
        <v>8627168253</v>
      </c>
      <c r="H94" s="17">
        <f t="shared" si="32"/>
        <v>8626287986</v>
      </c>
      <c r="I94" s="17">
        <f t="shared" si="32"/>
        <v>12243950472</v>
      </c>
    </row>
    <row r="95" spans="1:10" s="14" customFormat="1" ht="25.5" customHeight="1" x14ac:dyDescent="0.25">
      <c r="B95" s="15" t="s">
        <v>17</v>
      </c>
      <c r="C95" s="22" t="s">
        <v>18</v>
      </c>
      <c r="D95" s="17">
        <v>10316312235</v>
      </c>
      <c r="E95" s="17">
        <v>158782494</v>
      </c>
      <c r="F95" s="18">
        <f t="shared" ref="F95:F101" si="33">D95+E95</f>
        <v>10475094729</v>
      </c>
      <c r="G95" s="18">
        <v>3864620840</v>
      </c>
      <c r="H95" s="18">
        <v>3863924496</v>
      </c>
      <c r="I95" s="17">
        <f t="shared" ref="I95:I101" si="34">F95-G95</f>
        <v>6610473889</v>
      </c>
    </row>
    <row r="96" spans="1:10" s="14" customFormat="1" ht="12.75" customHeight="1" x14ac:dyDescent="0.25">
      <c r="B96" s="15" t="s">
        <v>19</v>
      </c>
      <c r="C96" s="22" t="s">
        <v>20</v>
      </c>
      <c r="D96" s="17">
        <v>21205954</v>
      </c>
      <c r="E96" s="17">
        <v>14522472</v>
      </c>
      <c r="F96" s="18">
        <f t="shared" si="33"/>
        <v>35728426</v>
      </c>
      <c r="G96" s="18">
        <v>9214935</v>
      </c>
      <c r="H96" s="18">
        <v>9214935</v>
      </c>
      <c r="I96" s="17">
        <f t="shared" si="34"/>
        <v>26513491</v>
      </c>
    </row>
    <row r="97" spans="1:9" s="14" customFormat="1" ht="12.75" customHeight="1" x14ac:dyDescent="0.25">
      <c r="B97" s="15" t="s">
        <v>21</v>
      </c>
      <c r="C97" s="16" t="s">
        <v>22</v>
      </c>
      <c r="D97" s="17">
        <v>3350879844</v>
      </c>
      <c r="E97" s="17">
        <v>19411274</v>
      </c>
      <c r="F97" s="18">
        <f t="shared" si="33"/>
        <v>3370291118</v>
      </c>
      <c r="G97" s="18">
        <v>1363480353</v>
      </c>
      <c r="H97" s="18">
        <v>1363384794</v>
      </c>
      <c r="I97" s="17">
        <f t="shared" si="34"/>
        <v>2006810765</v>
      </c>
    </row>
    <row r="98" spans="1:9" s="14" customFormat="1" ht="12.75" customHeight="1" x14ac:dyDescent="0.25">
      <c r="B98" s="15" t="s">
        <v>23</v>
      </c>
      <c r="C98" s="16" t="s">
        <v>24</v>
      </c>
      <c r="D98" s="17">
        <v>2435502117</v>
      </c>
      <c r="E98" s="17">
        <v>0</v>
      </c>
      <c r="F98" s="18">
        <f t="shared" si="33"/>
        <v>2435502117</v>
      </c>
      <c r="G98" s="18">
        <v>805413075</v>
      </c>
      <c r="H98" s="18">
        <v>805413075</v>
      </c>
      <c r="I98" s="17">
        <f t="shared" si="34"/>
        <v>1630089042</v>
      </c>
    </row>
    <row r="99" spans="1:9" s="14" customFormat="1" ht="12.75" customHeight="1" x14ac:dyDescent="0.25">
      <c r="B99" s="15" t="s">
        <v>25</v>
      </c>
      <c r="C99" s="16" t="s">
        <v>26</v>
      </c>
      <c r="D99" s="17">
        <v>2197056844</v>
      </c>
      <c r="E99" s="17">
        <v>59798987</v>
      </c>
      <c r="F99" s="18">
        <f t="shared" si="33"/>
        <v>2256855831</v>
      </c>
      <c r="G99" s="18">
        <v>1040918404</v>
      </c>
      <c r="H99" s="18">
        <v>1040914768</v>
      </c>
      <c r="I99" s="17">
        <f t="shared" si="34"/>
        <v>1215937427</v>
      </c>
    </row>
    <row r="100" spans="1:9" s="14" customFormat="1" ht="12.75" customHeight="1" x14ac:dyDescent="0.25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customHeight="1" x14ac:dyDescent="0.25">
      <c r="B101" s="15" t="s">
        <v>29</v>
      </c>
      <c r="C101" s="16" t="s">
        <v>30</v>
      </c>
      <c r="D101" s="17">
        <v>2297631474</v>
      </c>
      <c r="E101" s="17">
        <v>15030</v>
      </c>
      <c r="F101" s="18">
        <f t="shared" si="33"/>
        <v>2297646504</v>
      </c>
      <c r="G101" s="18">
        <v>1543520646</v>
      </c>
      <c r="H101" s="18">
        <v>1543435918</v>
      </c>
      <c r="I101" s="17">
        <f t="shared" si="34"/>
        <v>754125858</v>
      </c>
    </row>
    <row r="102" spans="1:9" s="14" customFormat="1" ht="4.5" customHeight="1" x14ac:dyDescent="0.25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customHeight="1" x14ac:dyDescent="0.25">
      <c r="A103" s="15" t="s">
        <v>31</v>
      </c>
      <c r="B103" s="21" t="s">
        <v>32</v>
      </c>
      <c r="C103" s="21"/>
      <c r="D103" s="17">
        <f>SUM(D104:D112)</f>
        <v>244554516</v>
      </c>
      <c r="E103" s="17">
        <f t="shared" ref="E103:I103" si="35">SUM(E104:E112)</f>
        <v>56101512</v>
      </c>
      <c r="F103" s="17">
        <f t="shared" si="35"/>
        <v>300656028</v>
      </c>
      <c r="G103" s="17">
        <f t="shared" si="35"/>
        <v>26467348</v>
      </c>
      <c r="H103" s="17">
        <f t="shared" si="35"/>
        <v>25862734</v>
      </c>
      <c r="I103" s="17">
        <f t="shared" si="35"/>
        <v>274188680</v>
      </c>
    </row>
    <row r="104" spans="1:9" s="14" customFormat="1" ht="25.5" customHeight="1" x14ac:dyDescent="0.25">
      <c r="B104" s="15" t="s">
        <v>33</v>
      </c>
      <c r="C104" s="22" t="s">
        <v>34</v>
      </c>
      <c r="D104" s="17">
        <v>138217979</v>
      </c>
      <c r="E104" s="17">
        <v>731511</v>
      </c>
      <c r="F104" s="18">
        <f t="shared" ref="F104:F112" si="36">D104+E104</f>
        <v>138949490</v>
      </c>
      <c r="G104" s="18">
        <v>522593</v>
      </c>
      <c r="H104" s="17">
        <v>521800</v>
      </c>
      <c r="I104" s="17">
        <f t="shared" ref="I104:I112" si="37">F104-G104</f>
        <v>138426897</v>
      </c>
    </row>
    <row r="105" spans="1:9" s="14" customFormat="1" ht="12.75" customHeight="1" x14ac:dyDescent="0.25">
      <c r="B105" s="15" t="s">
        <v>35</v>
      </c>
      <c r="C105" s="16" t="s">
        <v>36</v>
      </c>
      <c r="D105" s="17">
        <v>51321624</v>
      </c>
      <c r="E105" s="17">
        <v>1283541</v>
      </c>
      <c r="F105" s="18">
        <f t="shared" si="36"/>
        <v>52605165</v>
      </c>
      <c r="G105" s="18">
        <v>8949713</v>
      </c>
      <c r="H105" s="17">
        <v>8946009</v>
      </c>
      <c r="I105" s="17">
        <f t="shared" si="37"/>
        <v>43655452</v>
      </c>
    </row>
    <row r="106" spans="1:9" s="14" customFormat="1" ht="25.5" customHeight="1" x14ac:dyDescent="0.25">
      <c r="B106" s="15" t="s">
        <v>37</v>
      </c>
      <c r="C106" s="22" t="s">
        <v>38</v>
      </c>
      <c r="D106" s="17">
        <v>7023</v>
      </c>
      <c r="E106" s="17">
        <v>0</v>
      </c>
      <c r="F106" s="18">
        <f t="shared" si="36"/>
        <v>7023</v>
      </c>
      <c r="G106" s="18">
        <v>0</v>
      </c>
      <c r="H106" s="17">
        <v>0</v>
      </c>
      <c r="I106" s="17">
        <f t="shared" si="37"/>
        <v>7023</v>
      </c>
    </row>
    <row r="107" spans="1:9" s="14" customFormat="1" ht="25.5" customHeight="1" x14ac:dyDescent="0.25">
      <c r="B107" s="15" t="s">
        <v>39</v>
      </c>
      <c r="C107" s="22" t="s">
        <v>40</v>
      </c>
      <c r="D107" s="17">
        <v>11663886</v>
      </c>
      <c r="E107" s="17">
        <v>82987</v>
      </c>
      <c r="F107" s="18">
        <f t="shared" si="36"/>
        <v>11746873</v>
      </c>
      <c r="G107" s="18">
        <v>79373</v>
      </c>
      <c r="H107" s="17">
        <v>79373</v>
      </c>
      <c r="I107" s="17">
        <f t="shared" si="37"/>
        <v>11667500</v>
      </c>
    </row>
    <row r="108" spans="1:9" s="14" customFormat="1" ht="25.5" customHeight="1" x14ac:dyDescent="0.25">
      <c r="B108" s="15" t="s">
        <v>41</v>
      </c>
      <c r="C108" s="22" t="s">
        <v>42</v>
      </c>
      <c r="D108" s="17">
        <v>867943</v>
      </c>
      <c r="E108" s="17">
        <v>212000</v>
      </c>
      <c r="F108" s="18">
        <f t="shared" si="36"/>
        <v>1079943</v>
      </c>
      <c r="G108" s="18">
        <v>0</v>
      </c>
      <c r="H108" s="17">
        <v>0</v>
      </c>
      <c r="I108" s="17">
        <f t="shared" si="37"/>
        <v>1079943</v>
      </c>
    </row>
    <row r="109" spans="1:9" s="14" customFormat="1" ht="12.75" customHeight="1" x14ac:dyDescent="0.25">
      <c r="B109" s="15" t="s">
        <v>43</v>
      </c>
      <c r="C109" s="16" t="s">
        <v>44</v>
      </c>
      <c r="D109" s="17">
        <v>9739839</v>
      </c>
      <c r="E109" s="17">
        <v>53179730</v>
      </c>
      <c r="F109" s="18">
        <f t="shared" si="36"/>
        <v>62919569</v>
      </c>
      <c r="G109" s="18">
        <v>15561226</v>
      </c>
      <c r="H109" s="17">
        <v>15561226</v>
      </c>
      <c r="I109" s="17">
        <f t="shared" si="37"/>
        <v>47358343</v>
      </c>
    </row>
    <row r="110" spans="1:9" s="14" customFormat="1" ht="25.5" customHeight="1" x14ac:dyDescent="0.25">
      <c r="B110" s="15" t="s">
        <v>45</v>
      </c>
      <c r="C110" s="22" t="s">
        <v>46</v>
      </c>
      <c r="D110" s="17">
        <v>23904429</v>
      </c>
      <c r="E110" s="17">
        <v>1201692</v>
      </c>
      <c r="F110" s="18">
        <f t="shared" si="36"/>
        <v>25106121</v>
      </c>
      <c r="G110" s="18">
        <v>1330739</v>
      </c>
      <c r="H110" s="17">
        <v>730677</v>
      </c>
      <c r="I110" s="17">
        <f t="shared" si="37"/>
        <v>23775382</v>
      </c>
    </row>
    <row r="111" spans="1:9" s="14" customFormat="1" ht="12.75" customHeight="1" x14ac:dyDescent="0.25">
      <c r="B111" s="15" t="s">
        <v>47</v>
      </c>
      <c r="C111" s="16" t="s">
        <v>48</v>
      </c>
      <c r="D111" s="17">
        <v>3302790</v>
      </c>
      <c r="E111" s="17">
        <v>-813530</v>
      </c>
      <c r="F111" s="18">
        <f t="shared" si="36"/>
        <v>2489260</v>
      </c>
      <c r="G111" s="18">
        <v>0</v>
      </c>
      <c r="H111" s="17">
        <v>0</v>
      </c>
      <c r="I111" s="17">
        <f t="shared" si="37"/>
        <v>2489260</v>
      </c>
    </row>
    <row r="112" spans="1:9" s="14" customFormat="1" ht="12.75" customHeight="1" x14ac:dyDescent="0.25">
      <c r="B112" s="15" t="s">
        <v>49</v>
      </c>
      <c r="C112" s="22" t="s">
        <v>50</v>
      </c>
      <c r="D112" s="17">
        <v>5529003</v>
      </c>
      <c r="E112" s="17">
        <v>223581</v>
      </c>
      <c r="F112" s="18">
        <f t="shared" si="36"/>
        <v>5752584</v>
      </c>
      <c r="G112" s="18">
        <v>23704</v>
      </c>
      <c r="H112" s="17">
        <v>23649</v>
      </c>
      <c r="I112" s="17">
        <f t="shared" si="37"/>
        <v>5728880</v>
      </c>
    </row>
    <row r="113" spans="1:9" s="14" customFormat="1" ht="4.5" customHeight="1" x14ac:dyDescent="0.25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customHeight="1" x14ac:dyDescent="0.25">
      <c r="A114" s="15" t="s">
        <v>51</v>
      </c>
      <c r="B114" s="21" t="s">
        <v>52</v>
      </c>
      <c r="C114" s="21"/>
      <c r="D114" s="17">
        <f>SUM(D115:D123)</f>
        <v>401641596</v>
      </c>
      <c r="E114" s="17">
        <f t="shared" ref="E114:I114" si="38">SUM(E115:E123)</f>
        <v>9000763</v>
      </c>
      <c r="F114" s="17">
        <f t="shared" si="38"/>
        <v>410642359</v>
      </c>
      <c r="G114" s="17">
        <f t="shared" si="38"/>
        <v>72241697</v>
      </c>
      <c r="H114" s="17">
        <f t="shared" si="38"/>
        <v>71650296</v>
      </c>
      <c r="I114" s="17">
        <f t="shared" si="38"/>
        <v>338400662</v>
      </c>
    </row>
    <row r="115" spans="1:9" s="14" customFormat="1" ht="12.75" customHeight="1" x14ac:dyDescent="0.25">
      <c r="B115" s="15" t="s">
        <v>53</v>
      </c>
      <c r="C115" s="16" t="s">
        <v>54</v>
      </c>
      <c r="D115" s="17">
        <v>227792849</v>
      </c>
      <c r="E115" s="17">
        <v>-21156902</v>
      </c>
      <c r="F115" s="18">
        <f t="shared" ref="F115:F123" si="39">D115+E115</f>
        <v>206635947</v>
      </c>
      <c r="G115" s="18">
        <v>41889096</v>
      </c>
      <c r="H115" s="17">
        <v>41889096</v>
      </c>
      <c r="I115" s="17">
        <f t="shared" ref="I115:I123" si="40">F115-G115</f>
        <v>164746851</v>
      </c>
    </row>
    <row r="116" spans="1:9" s="14" customFormat="1" ht="12.75" customHeight="1" x14ac:dyDescent="0.25">
      <c r="B116" s="15" t="s">
        <v>55</v>
      </c>
      <c r="C116" s="16" t="s">
        <v>56</v>
      </c>
      <c r="D116" s="17">
        <v>21122101</v>
      </c>
      <c r="E116" s="17">
        <v>0</v>
      </c>
      <c r="F116" s="18">
        <f t="shared" si="39"/>
        <v>21122101</v>
      </c>
      <c r="G116" s="18">
        <v>5304570</v>
      </c>
      <c r="H116" s="17">
        <v>4836700</v>
      </c>
      <c r="I116" s="17">
        <f t="shared" si="40"/>
        <v>15817531</v>
      </c>
    </row>
    <row r="117" spans="1:9" s="14" customFormat="1" ht="25.5" customHeight="1" x14ac:dyDescent="0.25">
      <c r="B117" s="15" t="s">
        <v>57</v>
      </c>
      <c r="C117" s="22" t="s">
        <v>58</v>
      </c>
      <c r="D117" s="17">
        <v>26030218</v>
      </c>
      <c r="E117" s="17">
        <v>18416677</v>
      </c>
      <c r="F117" s="18">
        <f t="shared" si="39"/>
        <v>44446895</v>
      </c>
      <c r="G117" s="18">
        <v>2604007</v>
      </c>
      <c r="H117" s="17">
        <v>2592979</v>
      </c>
      <c r="I117" s="17">
        <f t="shared" si="40"/>
        <v>41842888</v>
      </c>
    </row>
    <row r="118" spans="1:9" s="14" customFormat="1" ht="12.75" customHeight="1" x14ac:dyDescent="0.25">
      <c r="B118" s="15" t="s">
        <v>59</v>
      </c>
      <c r="C118" s="16" t="s">
        <v>60</v>
      </c>
      <c r="D118" s="17">
        <v>4670919</v>
      </c>
      <c r="E118" s="17">
        <v>58702</v>
      </c>
      <c r="F118" s="18">
        <f t="shared" si="39"/>
        <v>4729621</v>
      </c>
      <c r="G118" s="18">
        <v>976009</v>
      </c>
      <c r="H118" s="17">
        <v>968258</v>
      </c>
      <c r="I118" s="17">
        <f t="shared" si="40"/>
        <v>3753612</v>
      </c>
    </row>
    <row r="119" spans="1:9" s="14" customFormat="1" ht="25.5" customHeight="1" x14ac:dyDescent="0.25">
      <c r="B119" s="15" t="s">
        <v>61</v>
      </c>
      <c r="C119" s="22" t="s">
        <v>62</v>
      </c>
      <c r="D119" s="17">
        <v>33168903</v>
      </c>
      <c r="E119" s="17">
        <v>1823332</v>
      </c>
      <c r="F119" s="18">
        <f t="shared" si="39"/>
        <v>34992235</v>
      </c>
      <c r="G119" s="18">
        <v>6068400</v>
      </c>
      <c r="H119" s="17">
        <v>6033913</v>
      </c>
      <c r="I119" s="17">
        <f t="shared" si="40"/>
        <v>28923835</v>
      </c>
    </row>
    <row r="120" spans="1:9" s="14" customFormat="1" ht="12.75" customHeight="1" x14ac:dyDescent="0.25">
      <c r="B120" s="15" t="s">
        <v>63</v>
      </c>
      <c r="C120" s="16" t="s">
        <v>64</v>
      </c>
      <c r="D120" s="17">
        <v>1380636</v>
      </c>
      <c r="E120" s="17">
        <v>0</v>
      </c>
      <c r="F120" s="18">
        <f t="shared" si="39"/>
        <v>1380636</v>
      </c>
      <c r="G120" s="18">
        <v>315119</v>
      </c>
      <c r="H120" s="17">
        <v>314130</v>
      </c>
      <c r="I120" s="17">
        <f t="shared" si="40"/>
        <v>1065517</v>
      </c>
    </row>
    <row r="121" spans="1:9" s="14" customFormat="1" ht="12.75" customHeight="1" x14ac:dyDescent="0.25">
      <c r="B121" s="15" t="s">
        <v>65</v>
      </c>
      <c r="C121" s="16" t="s">
        <v>66</v>
      </c>
      <c r="D121" s="17">
        <v>28918716</v>
      </c>
      <c r="E121" s="17">
        <v>962600</v>
      </c>
      <c r="F121" s="18">
        <f t="shared" si="39"/>
        <v>29881316</v>
      </c>
      <c r="G121" s="18">
        <v>2416123</v>
      </c>
      <c r="H121" s="17">
        <v>2408871</v>
      </c>
      <c r="I121" s="17">
        <f t="shared" si="40"/>
        <v>27465193</v>
      </c>
    </row>
    <row r="122" spans="1:9" s="14" customFormat="1" ht="12.75" customHeight="1" x14ac:dyDescent="0.25">
      <c r="B122" s="15" t="s">
        <v>67</v>
      </c>
      <c r="C122" s="16" t="s">
        <v>68</v>
      </c>
      <c r="D122" s="17">
        <v>48062918</v>
      </c>
      <c r="E122" s="17">
        <v>28652</v>
      </c>
      <c r="F122" s="18">
        <f t="shared" si="39"/>
        <v>48091570</v>
      </c>
      <c r="G122" s="18">
        <v>3158634</v>
      </c>
      <c r="H122" s="17">
        <v>3096610</v>
      </c>
      <c r="I122" s="17">
        <f t="shared" si="40"/>
        <v>44932936</v>
      </c>
    </row>
    <row r="123" spans="1:9" s="14" customFormat="1" ht="12.75" customHeight="1" x14ac:dyDescent="0.25">
      <c r="B123" s="15" t="s">
        <v>69</v>
      </c>
      <c r="C123" s="16" t="s">
        <v>70</v>
      </c>
      <c r="D123" s="17">
        <v>10494336</v>
      </c>
      <c r="E123" s="17">
        <v>8867702</v>
      </c>
      <c r="F123" s="18">
        <f t="shared" si="39"/>
        <v>19362038</v>
      </c>
      <c r="G123" s="18">
        <v>9509739</v>
      </c>
      <c r="H123" s="17">
        <v>9509739</v>
      </c>
      <c r="I123" s="17">
        <f t="shared" si="40"/>
        <v>9852299</v>
      </c>
    </row>
    <row r="124" spans="1:9" s="14" customFormat="1" ht="4.5" customHeight="1" x14ac:dyDescent="0.25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5">
      <c r="A125" s="15" t="s">
        <v>71</v>
      </c>
      <c r="B125" s="23" t="s">
        <v>72</v>
      </c>
      <c r="C125" s="23"/>
      <c r="D125" s="17">
        <f>SUM(D126:D134)</f>
        <v>1843011871</v>
      </c>
      <c r="E125" s="17">
        <f t="shared" ref="E125:I125" si="41">SUM(E126:E134)</f>
        <v>-82696593</v>
      </c>
      <c r="F125" s="17">
        <f t="shared" si="41"/>
        <v>1760315278</v>
      </c>
      <c r="G125" s="17">
        <f t="shared" si="41"/>
        <v>682527161</v>
      </c>
      <c r="H125" s="17">
        <f t="shared" si="41"/>
        <v>678680975</v>
      </c>
      <c r="I125" s="17">
        <f t="shared" si="41"/>
        <v>1077788117</v>
      </c>
    </row>
    <row r="126" spans="1:9" s="14" customFormat="1" ht="25.5" customHeight="1" x14ac:dyDescent="0.25">
      <c r="B126" s="15" t="s">
        <v>73</v>
      </c>
      <c r="C126" s="22" t="s">
        <v>74</v>
      </c>
      <c r="D126" s="17">
        <v>51782338</v>
      </c>
      <c r="E126" s="17">
        <v>-51782338</v>
      </c>
      <c r="F126" s="18">
        <f t="shared" ref="F126:F130" si="42">D126+E126</f>
        <v>0</v>
      </c>
      <c r="G126" s="18">
        <v>0</v>
      </c>
      <c r="H126" s="17">
        <v>0</v>
      </c>
      <c r="I126" s="17">
        <f t="shared" ref="I126:I130" si="43">F126-G126</f>
        <v>0</v>
      </c>
    </row>
    <row r="127" spans="1:9" s="14" customFormat="1" ht="12.75" customHeight="1" x14ac:dyDescent="0.25">
      <c r="B127" s="15" t="s">
        <v>75</v>
      </c>
      <c r="C127" s="16" t="s">
        <v>76</v>
      </c>
      <c r="D127" s="17">
        <v>36388993</v>
      </c>
      <c r="E127" s="17">
        <v>2931687</v>
      </c>
      <c r="F127" s="18">
        <f t="shared" si="42"/>
        <v>39320680</v>
      </c>
      <c r="G127" s="18">
        <v>18619293</v>
      </c>
      <c r="H127" s="17">
        <v>18619293</v>
      </c>
      <c r="I127" s="17">
        <f t="shared" si="43"/>
        <v>20701387</v>
      </c>
    </row>
    <row r="128" spans="1:9" s="14" customFormat="1" ht="12.75" customHeight="1" x14ac:dyDescent="0.25">
      <c r="B128" s="15" t="s">
        <v>77</v>
      </c>
      <c r="C128" s="16" t="s">
        <v>78</v>
      </c>
      <c r="D128" s="17">
        <v>0</v>
      </c>
      <c r="E128" s="17">
        <v>7500</v>
      </c>
      <c r="F128" s="18">
        <f t="shared" si="42"/>
        <v>7500</v>
      </c>
      <c r="G128" s="18">
        <v>0</v>
      </c>
      <c r="H128" s="17">
        <v>0</v>
      </c>
      <c r="I128" s="17">
        <f t="shared" si="43"/>
        <v>7500</v>
      </c>
    </row>
    <row r="129" spans="1:9" s="14" customFormat="1" ht="12.75" customHeight="1" x14ac:dyDescent="0.25">
      <c r="B129" s="15" t="s">
        <v>79</v>
      </c>
      <c r="C129" s="16" t="s">
        <v>80</v>
      </c>
      <c r="D129" s="17">
        <v>154840540</v>
      </c>
      <c r="E129" s="17">
        <v>-33853442</v>
      </c>
      <c r="F129" s="18">
        <f t="shared" si="42"/>
        <v>120987098</v>
      </c>
      <c r="G129" s="18">
        <v>22480378</v>
      </c>
      <c r="H129" s="17">
        <v>18634192</v>
      </c>
      <c r="I129" s="17">
        <f t="shared" si="43"/>
        <v>98506720</v>
      </c>
    </row>
    <row r="130" spans="1:9" s="14" customFormat="1" ht="12.75" customHeight="1" x14ac:dyDescent="0.25">
      <c r="B130" s="15" t="s">
        <v>81</v>
      </c>
      <c r="C130" s="16" t="s">
        <v>82</v>
      </c>
      <c r="D130" s="17">
        <v>1600000000</v>
      </c>
      <c r="E130" s="17">
        <v>0</v>
      </c>
      <c r="F130" s="18">
        <f t="shared" si="42"/>
        <v>1600000000</v>
      </c>
      <c r="G130" s="18">
        <v>641427490</v>
      </c>
      <c r="H130" s="17">
        <v>641427490</v>
      </c>
      <c r="I130" s="17">
        <f t="shared" si="43"/>
        <v>958572510</v>
      </c>
    </row>
    <row r="131" spans="1:9" s="14" customFormat="1" ht="25.5" customHeight="1" x14ac:dyDescent="0.25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5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5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5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5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5">
      <c r="A136" s="15" t="s">
        <v>91</v>
      </c>
      <c r="B136" s="21" t="s">
        <v>92</v>
      </c>
      <c r="C136" s="21"/>
      <c r="D136" s="17">
        <f>SUM(D137:D145)</f>
        <v>26983319</v>
      </c>
      <c r="E136" s="17">
        <f t="shared" ref="E136:I136" si="44">SUM(E137:E145)</f>
        <v>-13340288</v>
      </c>
      <c r="F136" s="17">
        <f t="shared" si="44"/>
        <v>13643031</v>
      </c>
      <c r="G136" s="17">
        <f t="shared" si="44"/>
        <v>806134</v>
      </c>
      <c r="H136" s="17">
        <f t="shared" si="44"/>
        <v>806134</v>
      </c>
      <c r="I136" s="17">
        <f t="shared" si="44"/>
        <v>12836897</v>
      </c>
    </row>
    <row r="137" spans="1:9" s="14" customFormat="1" ht="12.75" customHeight="1" x14ac:dyDescent="0.25">
      <c r="B137" s="15" t="s">
        <v>93</v>
      </c>
      <c r="C137" s="16" t="s">
        <v>94</v>
      </c>
      <c r="D137" s="17">
        <v>24877312</v>
      </c>
      <c r="E137" s="17">
        <v>-19194826</v>
      </c>
      <c r="F137" s="18">
        <f t="shared" ref="F137:F142" si="45">D137+E137</f>
        <v>5682486</v>
      </c>
      <c r="G137" s="18">
        <v>120000</v>
      </c>
      <c r="H137" s="17">
        <v>120000</v>
      </c>
      <c r="I137" s="17">
        <f t="shared" ref="I137:I145" si="46">F137-G137</f>
        <v>5562486</v>
      </c>
    </row>
    <row r="138" spans="1:9" s="14" customFormat="1" ht="12.75" customHeight="1" x14ac:dyDescent="0.25">
      <c r="B138" s="15" t="s">
        <v>95</v>
      </c>
      <c r="C138" s="16" t="s">
        <v>96</v>
      </c>
      <c r="D138" s="17">
        <v>0</v>
      </c>
      <c r="E138" s="17">
        <v>3220</v>
      </c>
      <c r="F138" s="18">
        <f t="shared" si="45"/>
        <v>3220</v>
      </c>
      <c r="G138" s="18">
        <v>0</v>
      </c>
      <c r="H138" s="17">
        <v>0</v>
      </c>
      <c r="I138" s="17">
        <f t="shared" si="46"/>
        <v>3220</v>
      </c>
    </row>
    <row r="139" spans="1:9" s="14" customFormat="1" ht="12.75" customHeight="1" x14ac:dyDescent="0.25">
      <c r="B139" s="15" t="s">
        <v>97</v>
      </c>
      <c r="C139" s="16" t="s">
        <v>98</v>
      </c>
      <c r="D139" s="17">
        <v>0</v>
      </c>
      <c r="E139" s="17">
        <v>0</v>
      </c>
      <c r="F139" s="18">
        <f t="shared" si="45"/>
        <v>0</v>
      </c>
      <c r="G139" s="18">
        <v>0</v>
      </c>
      <c r="H139" s="17">
        <v>0</v>
      </c>
      <c r="I139" s="17">
        <f t="shared" si="46"/>
        <v>0</v>
      </c>
    </row>
    <row r="140" spans="1:9" s="14" customFormat="1" ht="12.75" customHeight="1" x14ac:dyDescent="0.25">
      <c r="B140" s="15" t="s">
        <v>99</v>
      </c>
      <c r="C140" s="16" t="s">
        <v>100</v>
      </c>
      <c r="D140" s="17">
        <v>0</v>
      </c>
      <c r="E140" s="17">
        <v>28847</v>
      </c>
      <c r="F140" s="18">
        <f t="shared" si="45"/>
        <v>28847</v>
      </c>
      <c r="G140" s="18">
        <v>0</v>
      </c>
      <c r="H140" s="17">
        <v>0</v>
      </c>
      <c r="I140" s="17">
        <f t="shared" si="46"/>
        <v>28847</v>
      </c>
    </row>
    <row r="141" spans="1:9" s="14" customFormat="1" ht="12.75" customHeight="1" x14ac:dyDescent="0.25">
      <c r="B141" s="15" t="s">
        <v>101</v>
      </c>
      <c r="C141" s="16" t="s">
        <v>102</v>
      </c>
      <c r="D141" s="17">
        <v>1126007</v>
      </c>
      <c r="E141" s="17">
        <v>-1126007</v>
      </c>
      <c r="F141" s="18">
        <f t="shared" si="45"/>
        <v>0</v>
      </c>
      <c r="G141" s="18">
        <v>0</v>
      </c>
      <c r="H141" s="17">
        <v>0</v>
      </c>
      <c r="I141" s="17">
        <f t="shared" si="46"/>
        <v>0</v>
      </c>
    </row>
    <row r="142" spans="1:9" s="14" customFormat="1" ht="12.75" customHeight="1" x14ac:dyDescent="0.25">
      <c r="B142" s="15" t="s">
        <v>103</v>
      </c>
      <c r="C142" s="16" t="s">
        <v>104</v>
      </c>
      <c r="D142" s="17">
        <v>980000</v>
      </c>
      <c r="E142" s="17">
        <v>3581673</v>
      </c>
      <c r="F142" s="18">
        <f t="shared" si="45"/>
        <v>4561673</v>
      </c>
      <c r="G142" s="18">
        <v>686134</v>
      </c>
      <c r="H142" s="17">
        <v>686134</v>
      </c>
      <c r="I142" s="17">
        <f t="shared" si="46"/>
        <v>3875539</v>
      </c>
    </row>
    <row r="143" spans="1:9" s="14" customFormat="1" ht="12.75" customHeight="1" x14ac:dyDescent="0.25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5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5">
      <c r="B145" s="15" t="s">
        <v>109</v>
      </c>
      <c r="C145" s="16" t="s">
        <v>110</v>
      </c>
      <c r="D145" s="17">
        <v>0</v>
      </c>
      <c r="E145" s="17">
        <v>3366805</v>
      </c>
      <c r="F145" s="18">
        <f t="shared" ref="F145" si="47">D145+E145</f>
        <v>3366805</v>
      </c>
      <c r="G145" s="18">
        <v>0</v>
      </c>
      <c r="H145" s="17">
        <v>0</v>
      </c>
      <c r="I145" s="17">
        <f t="shared" si="46"/>
        <v>3366805</v>
      </c>
    </row>
    <row r="146" spans="1:9" s="14" customFormat="1" ht="4.5" customHeight="1" x14ac:dyDescent="0.25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5">
      <c r="A147" s="15" t="s">
        <v>111</v>
      </c>
      <c r="B147" s="21" t="s">
        <v>112</v>
      </c>
      <c r="C147" s="21"/>
      <c r="D147" s="17">
        <f>SUM(D148:D150)</f>
        <v>2444585480</v>
      </c>
      <c r="E147" s="17">
        <f t="shared" ref="E147" si="48">SUM(E148:E150)</f>
        <v>-482599546</v>
      </c>
      <c r="F147" s="17">
        <f>SUM(F148:F150)</f>
        <v>1961985934</v>
      </c>
      <c r="G147" s="17">
        <f>SUM(G148:G150)</f>
        <v>343875419</v>
      </c>
      <c r="H147" s="17">
        <f t="shared" ref="H147" si="49">SUM(H148:H150)</f>
        <v>343775426</v>
      </c>
      <c r="I147" s="17">
        <f>SUM(I148:I150)</f>
        <v>1618110515</v>
      </c>
    </row>
    <row r="148" spans="1:9" s="14" customFormat="1" ht="12.75" customHeight="1" x14ac:dyDescent="0.25">
      <c r="B148" s="15" t="s">
        <v>113</v>
      </c>
      <c r="C148" s="16" t="s">
        <v>114</v>
      </c>
      <c r="D148" s="17">
        <v>2261323621</v>
      </c>
      <c r="E148" s="17">
        <v>-454439401</v>
      </c>
      <c r="F148" s="18">
        <f t="shared" ref="F148:F150" si="50">D148+E148</f>
        <v>1806884220</v>
      </c>
      <c r="G148" s="18">
        <v>333259275</v>
      </c>
      <c r="H148" s="17">
        <v>333159282</v>
      </c>
      <c r="I148" s="17">
        <f t="shared" ref="I148:I150" si="51">F148-G148</f>
        <v>1473624945</v>
      </c>
    </row>
    <row r="149" spans="1:9" s="14" customFormat="1" ht="12.75" customHeight="1" x14ac:dyDescent="0.25">
      <c r="B149" s="15" t="s">
        <v>115</v>
      </c>
      <c r="C149" s="16" t="s">
        <v>116</v>
      </c>
      <c r="D149" s="17">
        <v>183261859</v>
      </c>
      <c r="E149" s="17">
        <v>-28160145</v>
      </c>
      <c r="F149" s="18">
        <f t="shared" si="50"/>
        <v>155101714</v>
      </c>
      <c r="G149" s="18">
        <v>10616144</v>
      </c>
      <c r="H149" s="17">
        <v>10616144</v>
      </c>
      <c r="I149" s="17">
        <f t="shared" si="51"/>
        <v>144485570</v>
      </c>
    </row>
    <row r="150" spans="1:9" s="14" customFormat="1" ht="12.75" customHeight="1" x14ac:dyDescent="0.25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5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5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575746414</v>
      </c>
      <c r="F152" s="17">
        <f t="shared" ref="F152:I152" si="52">SUM(F153:F160)</f>
        <v>575746414</v>
      </c>
      <c r="G152" s="17">
        <f t="shared" si="52"/>
        <v>0</v>
      </c>
      <c r="H152" s="17">
        <f t="shared" si="52"/>
        <v>0</v>
      </c>
      <c r="I152" s="17">
        <f t="shared" si="52"/>
        <v>575746414</v>
      </c>
    </row>
    <row r="153" spans="1:9" s="14" customFormat="1" ht="25.5" customHeight="1" x14ac:dyDescent="0.25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5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5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5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5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5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5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5">
      <c r="B160" s="15" t="s">
        <v>134</v>
      </c>
      <c r="C160" s="22" t="s">
        <v>135</v>
      </c>
      <c r="D160" s="17">
        <v>0</v>
      </c>
      <c r="E160" s="17">
        <v>575746414</v>
      </c>
      <c r="F160" s="18">
        <f t="shared" ref="F160" si="55">D160+E160</f>
        <v>575746414</v>
      </c>
      <c r="G160" s="18">
        <v>0</v>
      </c>
      <c r="H160" s="17">
        <v>0</v>
      </c>
      <c r="I160" s="17">
        <f t="shared" ref="I160" si="56">F160-G160</f>
        <v>575746414</v>
      </c>
    </row>
    <row r="161" spans="1:9" s="14" customFormat="1" ht="4.5" customHeight="1" x14ac:dyDescent="0.25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5">
      <c r="A162" s="15" t="s">
        <v>136</v>
      </c>
      <c r="B162" s="35" t="s">
        <v>137</v>
      </c>
      <c r="C162" s="35"/>
      <c r="D162" s="17">
        <f>SUM(D163:D165)</f>
        <v>17868095700</v>
      </c>
      <c r="E162" s="17">
        <f t="shared" ref="E162:I162" si="57">SUM(E163:E165)</f>
        <v>-614562099</v>
      </c>
      <c r="F162" s="17">
        <f t="shared" si="57"/>
        <v>17253533601</v>
      </c>
      <c r="G162" s="17">
        <f t="shared" si="57"/>
        <v>9935739712</v>
      </c>
      <c r="H162" s="17">
        <f t="shared" si="57"/>
        <v>9892982161</v>
      </c>
      <c r="I162" s="17">
        <f t="shared" si="57"/>
        <v>7317793889</v>
      </c>
    </row>
    <row r="163" spans="1:9" s="14" customFormat="1" ht="12.75" customHeight="1" x14ac:dyDescent="0.25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5">
      <c r="B164" s="15" t="s">
        <v>140</v>
      </c>
      <c r="C164" s="16" t="s">
        <v>141</v>
      </c>
      <c r="D164" s="17">
        <v>17868095700</v>
      </c>
      <c r="E164" s="17">
        <v>-614562099</v>
      </c>
      <c r="F164" s="18">
        <f t="shared" ref="F164:F165" si="58">D164+E164</f>
        <v>17253533601</v>
      </c>
      <c r="G164" s="18">
        <v>9935739712</v>
      </c>
      <c r="H164" s="17">
        <v>9892982161</v>
      </c>
      <c r="I164" s="17">
        <f t="shared" ref="I164:I165" si="59">F164-G164</f>
        <v>7317793889</v>
      </c>
    </row>
    <row r="165" spans="1:9" s="14" customFormat="1" ht="12.75" customHeight="1" x14ac:dyDescent="0.25">
      <c r="B165" s="15" t="s">
        <v>142</v>
      </c>
      <c r="C165" s="16" t="s">
        <v>143</v>
      </c>
      <c r="D165" s="17">
        <v>0</v>
      </c>
      <c r="E165" s="17">
        <v>0</v>
      </c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5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5">
      <c r="A167" s="15" t="s">
        <v>144</v>
      </c>
      <c r="B167" s="35" t="s">
        <v>145</v>
      </c>
      <c r="C167" s="35"/>
      <c r="D167" s="17">
        <f>SUM(D168:D174)</f>
        <v>934187461</v>
      </c>
      <c r="E167" s="17">
        <f t="shared" ref="E167:I167" si="60">SUM(E168:E174)</f>
        <v>0</v>
      </c>
      <c r="F167" s="17">
        <f t="shared" si="60"/>
        <v>934187461</v>
      </c>
      <c r="G167" s="17">
        <f t="shared" si="60"/>
        <v>467174484</v>
      </c>
      <c r="H167" s="17">
        <f t="shared" si="60"/>
        <v>467174484</v>
      </c>
      <c r="I167" s="17">
        <f t="shared" si="60"/>
        <v>467012977</v>
      </c>
    </row>
    <row r="168" spans="1:9" s="14" customFormat="1" ht="12.75" customHeight="1" x14ac:dyDescent="0.25">
      <c r="B168" s="15" t="s">
        <v>146</v>
      </c>
      <c r="C168" s="16" t="s">
        <v>147</v>
      </c>
      <c r="D168" s="17">
        <v>182603543</v>
      </c>
      <c r="E168" s="17">
        <v>0</v>
      </c>
      <c r="F168" s="18">
        <f t="shared" ref="F168:F169" si="61">D168+E168</f>
        <v>182603543</v>
      </c>
      <c r="G168" s="18">
        <v>87271754</v>
      </c>
      <c r="H168" s="18">
        <v>87271754</v>
      </c>
      <c r="I168" s="17">
        <f t="shared" ref="I168:I169" si="62">F168-G168</f>
        <v>95331789</v>
      </c>
    </row>
    <row r="169" spans="1:9" s="14" customFormat="1" ht="12.75" customHeight="1" x14ac:dyDescent="0.25">
      <c r="B169" s="15" t="s">
        <v>148</v>
      </c>
      <c r="C169" s="16" t="s">
        <v>149</v>
      </c>
      <c r="D169" s="17">
        <v>751583918</v>
      </c>
      <c r="E169" s="17">
        <v>0</v>
      </c>
      <c r="F169" s="18">
        <f t="shared" si="61"/>
        <v>751583918</v>
      </c>
      <c r="G169" s="18">
        <v>379902730</v>
      </c>
      <c r="H169" s="18">
        <v>379902730</v>
      </c>
      <c r="I169" s="17">
        <f t="shared" si="62"/>
        <v>371681188</v>
      </c>
    </row>
    <row r="170" spans="1:9" s="14" customFormat="1" ht="12.75" customHeight="1" x14ac:dyDescent="0.25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5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5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5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5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5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5">
      <c r="A176" s="36" t="s">
        <v>161</v>
      </c>
      <c r="B176" s="36"/>
      <c r="C176" s="36"/>
      <c r="D176" s="37">
        <f t="shared" ref="D176:I176" si="64">SUM(D10,D93)</f>
        <v>76846271280</v>
      </c>
      <c r="E176" s="37">
        <f t="shared" si="64"/>
        <v>3886998953</v>
      </c>
      <c r="F176" s="37">
        <f t="shared" si="64"/>
        <v>80733270233</v>
      </c>
      <c r="G176" s="37">
        <f t="shared" si="64"/>
        <v>33079340556</v>
      </c>
      <c r="H176" s="37">
        <f t="shared" si="64"/>
        <v>32738384990.080002</v>
      </c>
      <c r="I176" s="37">
        <f t="shared" si="64"/>
        <v>47653929677</v>
      </c>
    </row>
    <row r="177" spans="1:9" s="2" customFormat="1" ht="12.75" customHeight="1" x14ac:dyDescent="0.25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5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2022-07-26T16:20:51Z</dcterms:created>
  <dcterms:modified xsi:type="dcterms:W3CDTF">2022-07-26T16:20:51Z</dcterms:modified>
</cp:coreProperties>
</file>