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5 ÓRGANOS AUTÓNOMOS\"/>
    </mc:Choice>
  </mc:AlternateContent>
  <bookViews>
    <workbookView xWindow="0" yWindow="0" windowWidth="25200" windowHeight="1168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H91" i="1" s="1"/>
  <c r="G85" i="1"/>
  <c r="F85" i="1"/>
  <c r="D85" i="1"/>
  <c r="C85" i="1"/>
  <c r="E85" i="1" s="1"/>
  <c r="H85" i="1" s="1"/>
  <c r="D80" i="1"/>
  <c r="E78" i="1"/>
  <c r="H78" i="1" s="1"/>
  <c r="H76" i="1"/>
  <c r="G71" i="1"/>
  <c r="F71" i="1"/>
  <c r="E71" i="1"/>
  <c r="H71" i="1" s="1"/>
  <c r="D71" i="1"/>
  <c r="C71" i="1"/>
  <c r="E69" i="1"/>
  <c r="H68" i="1"/>
  <c r="E68" i="1"/>
  <c r="E67" i="1"/>
  <c r="G66" i="1"/>
  <c r="F66" i="1"/>
  <c r="D66" i="1"/>
  <c r="C66" i="1"/>
  <c r="E66" i="1" s="1"/>
  <c r="H66" i="1" s="1"/>
  <c r="E64" i="1"/>
  <c r="H64" i="1" s="1"/>
  <c r="E63" i="1"/>
  <c r="H63" i="1" s="1"/>
  <c r="E62" i="1"/>
  <c r="E61" i="1"/>
  <c r="H61" i="1" s="1"/>
  <c r="H60" i="1"/>
  <c r="E60" i="1"/>
  <c r="E59" i="1"/>
  <c r="H59" i="1" s="1"/>
  <c r="H58" i="1"/>
  <c r="E58" i="1"/>
  <c r="E57" i="1"/>
  <c r="H57" i="1" s="1"/>
  <c r="H56" i="1"/>
  <c r="E56" i="1"/>
  <c r="G55" i="1"/>
  <c r="F55" i="1"/>
  <c r="D55" i="1"/>
  <c r="C55" i="1"/>
  <c r="E55" i="1" s="1"/>
  <c r="H55" i="1" s="1"/>
  <c r="E54" i="1"/>
  <c r="E48" i="1"/>
  <c r="H48" i="1" s="1"/>
  <c r="E47" i="1"/>
  <c r="H47" i="1" s="1"/>
  <c r="E45" i="1"/>
  <c r="H45" i="1" s="1"/>
  <c r="G44" i="1"/>
  <c r="F44" i="1"/>
  <c r="D44" i="1"/>
  <c r="C44" i="1"/>
  <c r="E44" i="1" s="1"/>
  <c r="H44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3" i="1" s="1"/>
  <c r="H33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E22" i="1" s="1"/>
  <c r="H22" i="1" s="1"/>
  <c r="E20" i="1"/>
  <c r="H20" i="1" s="1"/>
  <c r="E19" i="1"/>
  <c r="H18" i="1"/>
  <c r="E18" i="1"/>
  <c r="E17" i="1"/>
  <c r="H17" i="1" s="1"/>
  <c r="H16" i="1"/>
  <c r="E16" i="1"/>
  <c r="E15" i="1"/>
  <c r="H15" i="1" s="1"/>
  <c r="H14" i="1"/>
  <c r="E14" i="1"/>
  <c r="G13" i="1"/>
  <c r="G11" i="1" s="1"/>
  <c r="F13" i="1"/>
  <c r="F11" i="1" s="1"/>
  <c r="D13" i="1"/>
  <c r="C13" i="1"/>
  <c r="E13" i="1" s="1"/>
  <c r="H13" i="1" s="1"/>
  <c r="D11" i="1"/>
  <c r="C11" i="1" l="1"/>
  <c r="E11" i="1" s="1"/>
  <c r="H11" i="1" s="1"/>
</calcChain>
</file>

<file path=xl/sharedStrings.xml><?xml version="1.0" encoding="utf-8"?>
<sst xmlns="http://schemas.openxmlformats.org/spreadsheetml/2006/main" count="90" uniqueCount="89">
  <si>
    <t>GOBIERNO CONSTITUCIONAL DEL ESTADO DE CHIAPAS</t>
  </si>
  <si>
    <t>ÓRGANOS AUTÓNOMOS</t>
  </si>
  <si>
    <t>ESTADO ANALÍTICO DEL EJERCICIO DEL PRESUPUESTO DE EGRESOS</t>
  </si>
  <si>
    <t>CLASIFICACIÓN POR OBJETO DEL GASTO (CAPÍTULO Y CONCEPTO)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</si>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</sst>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top"/>
    </xf>
    <xf numFmtId="164" fontId="9" fillId="0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7" fillId="0" borderId="0" xfId="2" applyFill="1" applyBorder="1" applyAlignment="1">
      <alignment vertical="top"/>
    </xf>
    <xf numFmtId="0" fontId="10" fillId="0" borderId="0" xfId="2" applyFont="1" applyFill="1" applyBorder="1" applyAlignment="1">
      <alignment vertical="top" wrapText="1"/>
    </xf>
    <xf numFmtId="0" fontId="10" fillId="0" borderId="0" xfId="2" applyFont="1" applyFill="1" applyBorder="1" applyAlignment="1">
      <alignment horizontal="justify" vertical="top" wrapText="1"/>
    </xf>
    <xf numFmtId="0" fontId="9" fillId="0" borderId="0" xfId="2" applyFont="1" applyFill="1" applyBorder="1" applyAlignment="1">
      <alignment horizontal="justify" vertical="top" wrapText="1"/>
    </xf>
    <xf numFmtId="0" fontId="10" fillId="0" borderId="0" xfId="2" applyFont="1" applyFill="1" applyBorder="1" applyAlignment="1">
      <alignment horizontal="justify" vertical="top"/>
    </xf>
    <xf numFmtId="0" fontId="7" fillId="0" borderId="0" xfId="2" applyFill="1" applyBorder="1"/>
    <xf numFmtId="0" fontId="0" fillId="0" borderId="0" xfId="0" applyBorder="1"/>
    <xf numFmtId="0" fontId="7" fillId="0" borderId="10" xfId="2" applyFill="1" applyBorder="1"/>
    <xf numFmtId="0" fontId="9" fillId="0" borderId="0" xfId="2" applyFont="1" applyFill="1" applyBorder="1" applyAlignment="1">
      <alignment horizontal="justify"/>
    </xf>
    <xf numFmtId="0" fontId="10" fillId="0" borderId="0" xfId="2" applyFont="1" applyFill="1" applyBorder="1" applyAlignment="1">
      <alignment horizontal="justify"/>
    </xf>
    <xf numFmtId="0" fontId="7" fillId="0" borderId="0" xfId="2" applyFill="1" applyBorder="1" applyAlignment="1"/>
    <xf numFmtId="0" fontId="13" fillId="0" borderId="0" xfId="1" applyFont="1" applyFill="1"/>
    <xf numFmtId="0" fontId="13" fillId="0" borderId="0" xfId="1" applyFont="1"/>
  </cellXfs>
  <cellStyles count="3">
    <cellStyle name="Normal" xfId="0" builtinId="0"/>
    <cellStyle name="Normal 15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showGridLines="0" tabSelected="1" workbookViewId="0">
      <selection sqref="A1:H70"/>
    </sheetView>
  </sheetViews>
  <sheetFormatPr baseColWidth="10" defaultRowHeight="15" x14ac:dyDescent="0.25"/>
  <cols>
    <col min="1" max="1" width="2.7109375" style="37" customWidth="1"/>
    <col min="2" max="2" width="47.85546875" style="37" customWidth="1"/>
    <col min="3" max="3" width="13.7109375" style="37" customWidth="1"/>
    <col min="4" max="4" width="14.28515625" style="37" bestFit="1" customWidth="1"/>
    <col min="5" max="7" width="14.7109375" style="37" customWidth="1"/>
    <col min="8" max="8" width="14.28515625" style="37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ht="24" x14ac:dyDescent="0.25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x14ac:dyDescent="0.25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18" customFormat="1" ht="2.25" customHeight="1" x14ac:dyDescent="0.25">
      <c r="A10" s="16"/>
      <c r="B10" s="16"/>
      <c r="C10" s="17"/>
      <c r="D10" s="17"/>
      <c r="E10" s="17"/>
      <c r="F10" s="17"/>
      <c r="G10" s="17"/>
      <c r="H10" s="17"/>
    </row>
    <row r="11" spans="1:8" s="18" customFormat="1" ht="16.5" customHeight="1" x14ac:dyDescent="0.25">
      <c r="A11" s="19" t="s">
        <v>16</v>
      </c>
      <c r="B11" s="19" t="s">
        <v>16</v>
      </c>
      <c r="C11" s="17">
        <f>SUM(C13,C22,C33,C44,C55,C66,C71,C85)</f>
        <v>3420426155</v>
      </c>
      <c r="D11" s="17">
        <f>SUM(D13,D22,D33,D44,D55,D66,D71,D85)</f>
        <v>442852124</v>
      </c>
      <c r="E11" s="17">
        <f>C11+D11</f>
        <v>3863278279</v>
      </c>
      <c r="F11" s="17">
        <f>SUM(F13,F22,F33,F44,F55,F66,F71,F85)</f>
        <v>1675814718</v>
      </c>
      <c r="G11" s="17">
        <f>SUM(G13,G22,G33,G44,G55,G66,G71,G85)</f>
        <v>1603442870</v>
      </c>
      <c r="H11" s="17">
        <f>SUM(E11-F11)</f>
        <v>2187463561</v>
      </c>
    </row>
    <row r="12" spans="1:8" s="18" customFormat="1" ht="12" customHeight="1" x14ac:dyDescent="0.25">
      <c r="A12" s="16"/>
      <c r="B12" s="16"/>
      <c r="C12" s="17"/>
      <c r="D12" s="17"/>
      <c r="E12" s="17"/>
      <c r="F12" s="17"/>
      <c r="G12" s="17"/>
      <c r="H12" s="17"/>
    </row>
    <row r="13" spans="1:8" s="22" customFormat="1" ht="12" x14ac:dyDescent="0.25">
      <c r="A13" s="20" t="s">
        <v>17</v>
      </c>
      <c r="B13" s="20"/>
      <c r="C13" s="21">
        <f>SUM(C14:C20)</f>
        <v>1083111520</v>
      </c>
      <c r="D13" s="21">
        <f>SUM(D14:D20)</f>
        <v>43929270</v>
      </c>
      <c r="E13" s="21">
        <f>C13+D13</f>
        <v>1127040790</v>
      </c>
      <c r="F13" s="21">
        <f>SUM(F14:F20)</f>
        <v>462569014</v>
      </c>
      <c r="G13" s="21">
        <f>SUM(G14:G20)</f>
        <v>412385249</v>
      </c>
      <c r="H13" s="21">
        <f>SUM(E13-F13)</f>
        <v>664471776</v>
      </c>
    </row>
    <row r="14" spans="1:8" s="23" customFormat="1" ht="12" customHeight="1" x14ac:dyDescent="0.25">
      <c r="B14" s="23" t="s">
        <v>18</v>
      </c>
      <c r="C14" s="24">
        <v>381616050</v>
      </c>
      <c r="D14" s="24">
        <v>2463220</v>
      </c>
      <c r="E14" s="24">
        <f t="shared" ref="E14:E31" si="0">C14+D14</f>
        <v>384079270</v>
      </c>
      <c r="F14" s="24">
        <v>184731746</v>
      </c>
      <c r="G14" s="24">
        <v>165912018</v>
      </c>
      <c r="H14" s="24">
        <f>E14-F14</f>
        <v>199347524</v>
      </c>
    </row>
    <row r="15" spans="1:8" s="25" customFormat="1" ht="12.75" customHeight="1" x14ac:dyDescent="0.25">
      <c r="A15" s="23"/>
      <c r="B15" s="23" t="s">
        <v>19</v>
      </c>
      <c r="C15" s="24">
        <v>4605223</v>
      </c>
      <c r="D15" s="24">
        <v>12308514</v>
      </c>
      <c r="E15" s="24">
        <f t="shared" si="0"/>
        <v>16913737</v>
      </c>
      <c r="F15" s="24">
        <v>8288374</v>
      </c>
      <c r="G15" s="24">
        <v>7185666</v>
      </c>
      <c r="H15" s="24">
        <f>E15-F15</f>
        <v>8625363</v>
      </c>
    </row>
    <row r="16" spans="1:8" s="25" customFormat="1" ht="12.75" customHeight="1" x14ac:dyDescent="0.25">
      <c r="A16" s="23"/>
      <c r="B16" s="23" t="s">
        <v>20</v>
      </c>
      <c r="C16" s="24">
        <v>501648504</v>
      </c>
      <c r="D16" s="24">
        <v>10215966</v>
      </c>
      <c r="E16" s="24">
        <f t="shared" si="0"/>
        <v>511864470</v>
      </c>
      <c r="F16" s="24">
        <v>179090002</v>
      </c>
      <c r="G16" s="24">
        <v>165962259</v>
      </c>
      <c r="H16" s="24">
        <f t="shared" ref="H16:H20" si="1">E16-F16</f>
        <v>332774468</v>
      </c>
    </row>
    <row r="17" spans="1:8" s="25" customFormat="1" ht="12.75" customHeight="1" x14ac:dyDescent="0.25">
      <c r="A17" s="23"/>
      <c r="B17" s="23" t="s">
        <v>21</v>
      </c>
      <c r="C17" s="24">
        <v>71755000</v>
      </c>
      <c r="D17" s="24">
        <v>14203414</v>
      </c>
      <c r="E17" s="24">
        <f t="shared" si="0"/>
        <v>85958414</v>
      </c>
      <c r="F17" s="24">
        <v>41583690</v>
      </c>
      <c r="G17" s="24">
        <v>27941329</v>
      </c>
      <c r="H17" s="24">
        <f t="shared" si="1"/>
        <v>44374724</v>
      </c>
    </row>
    <row r="18" spans="1:8" s="25" customFormat="1" ht="12.75" customHeight="1" x14ac:dyDescent="0.25">
      <c r="A18" s="23"/>
      <c r="B18" s="23" t="s">
        <v>22</v>
      </c>
      <c r="C18" s="24">
        <v>89388470</v>
      </c>
      <c r="D18" s="24">
        <v>4353506</v>
      </c>
      <c r="E18" s="24">
        <f t="shared" si="0"/>
        <v>93741976</v>
      </c>
      <c r="F18" s="24">
        <v>44854044</v>
      </c>
      <c r="G18" s="24">
        <v>41625044</v>
      </c>
      <c r="H18" s="24">
        <f t="shared" si="1"/>
        <v>48887932</v>
      </c>
    </row>
    <row r="19" spans="1:8" s="25" customFormat="1" ht="12.75" customHeight="1" x14ac:dyDescent="0.25">
      <c r="A19" s="23"/>
      <c r="B19" s="23" t="s">
        <v>23</v>
      </c>
      <c r="C19" s="24">
        <v>0</v>
      </c>
      <c r="D19" s="24">
        <v>0</v>
      </c>
      <c r="E19" s="24">
        <f t="shared" si="0"/>
        <v>0</v>
      </c>
      <c r="F19" s="24">
        <v>0</v>
      </c>
      <c r="G19" s="24">
        <v>0</v>
      </c>
      <c r="H19" s="24">
        <v>0</v>
      </c>
    </row>
    <row r="20" spans="1:8" s="25" customFormat="1" ht="12.75" customHeight="1" x14ac:dyDescent="0.25">
      <c r="A20" s="23"/>
      <c r="B20" s="23" t="s">
        <v>24</v>
      </c>
      <c r="C20" s="24">
        <v>34098273</v>
      </c>
      <c r="D20" s="24">
        <v>384650</v>
      </c>
      <c r="E20" s="24">
        <f t="shared" si="0"/>
        <v>34482923</v>
      </c>
      <c r="F20" s="24">
        <v>4021158</v>
      </c>
      <c r="G20" s="24">
        <v>3758933</v>
      </c>
      <c r="H20" s="24">
        <f t="shared" si="1"/>
        <v>30461765</v>
      </c>
    </row>
    <row r="21" spans="1:8" s="18" customFormat="1" ht="3.75" customHeight="1" x14ac:dyDescent="0.25">
      <c r="A21" s="16"/>
      <c r="B21" s="16"/>
      <c r="C21" s="17"/>
      <c r="D21" s="17"/>
      <c r="E21" s="24"/>
      <c r="F21" s="17"/>
      <c r="G21" s="17"/>
      <c r="H21" s="17"/>
    </row>
    <row r="22" spans="1:8" s="22" customFormat="1" ht="12" x14ac:dyDescent="0.25">
      <c r="A22" s="20" t="s">
        <v>25</v>
      </c>
      <c r="B22" s="20"/>
      <c r="C22" s="21">
        <f>SUM(C23:C31)</f>
        <v>83835896</v>
      </c>
      <c r="D22" s="21">
        <f>SUM(D23:D31)</f>
        <v>3245234</v>
      </c>
      <c r="E22" s="21">
        <f>C22+D22</f>
        <v>87081130</v>
      </c>
      <c r="F22" s="21">
        <f>SUM(F23:F31)</f>
        <v>34687490</v>
      </c>
      <c r="G22" s="21">
        <f>SUM(G23:G31)</f>
        <v>34295159</v>
      </c>
      <c r="H22" s="21">
        <f>SUM(E22-F22)</f>
        <v>52393640</v>
      </c>
    </row>
    <row r="23" spans="1:8" s="25" customFormat="1" ht="24" customHeight="1" x14ac:dyDescent="0.25">
      <c r="A23" s="26"/>
      <c r="B23" s="27" t="s">
        <v>26</v>
      </c>
      <c r="C23" s="24">
        <v>17329294</v>
      </c>
      <c r="D23" s="24">
        <v>3583284</v>
      </c>
      <c r="E23" s="24">
        <f t="shared" si="0"/>
        <v>20912578</v>
      </c>
      <c r="F23" s="24">
        <v>9715631</v>
      </c>
      <c r="G23" s="24">
        <v>9563523</v>
      </c>
      <c r="H23" s="24">
        <f t="shared" ref="H23:H31" si="2">E23-F23</f>
        <v>11196947</v>
      </c>
    </row>
    <row r="24" spans="1:8" s="25" customFormat="1" ht="12.75" customHeight="1" x14ac:dyDescent="0.25">
      <c r="A24" s="23"/>
      <c r="B24" s="23" t="s">
        <v>27</v>
      </c>
      <c r="C24" s="24">
        <v>17931273</v>
      </c>
      <c r="D24" s="24">
        <v>998534</v>
      </c>
      <c r="E24" s="24">
        <f t="shared" si="0"/>
        <v>18929807</v>
      </c>
      <c r="F24" s="24">
        <v>7471030</v>
      </c>
      <c r="G24" s="24">
        <v>7402240</v>
      </c>
      <c r="H24" s="24">
        <f t="shared" si="2"/>
        <v>11458777</v>
      </c>
    </row>
    <row r="25" spans="1:8" s="25" customFormat="1" ht="24" customHeight="1" x14ac:dyDescent="0.25">
      <c r="A25" s="23"/>
      <c r="B25" s="27" t="s">
        <v>28</v>
      </c>
      <c r="C25" s="24">
        <v>3000</v>
      </c>
      <c r="D25" s="24">
        <v>-500</v>
      </c>
      <c r="E25" s="24">
        <f t="shared" si="0"/>
        <v>2500</v>
      </c>
      <c r="F25" s="24">
        <v>129</v>
      </c>
      <c r="G25" s="24">
        <v>129</v>
      </c>
      <c r="H25" s="24">
        <f t="shared" si="2"/>
        <v>2371</v>
      </c>
    </row>
    <row r="26" spans="1:8" s="25" customFormat="1" ht="12.75" customHeight="1" x14ac:dyDescent="0.25">
      <c r="A26" s="23"/>
      <c r="B26" s="23" t="s">
        <v>29</v>
      </c>
      <c r="C26" s="24">
        <v>2293863</v>
      </c>
      <c r="D26" s="24">
        <v>606964</v>
      </c>
      <c r="E26" s="24">
        <f t="shared" si="0"/>
        <v>2900827</v>
      </c>
      <c r="F26" s="24">
        <v>1333110</v>
      </c>
      <c r="G26" s="24">
        <v>1323745</v>
      </c>
      <c r="H26" s="24">
        <f t="shared" si="2"/>
        <v>1567717</v>
      </c>
    </row>
    <row r="27" spans="1:8" s="25" customFormat="1" ht="12.75" customHeight="1" x14ac:dyDescent="0.25">
      <c r="A27" s="23"/>
      <c r="B27" s="23" t="s">
        <v>30</v>
      </c>
      <c r="C27" s="24">
        <v>6301229</v>
      </c>
      <c r="D27" s="24">
        <v>-659680</v>
      </c>
      <c r="E27" s="24">
        <f t="shared" si="0"/>
        <v>5641549</v>
      </c>
      <c r="F27" s="24">
        <v>1275116</v>
      </c>
      <c r="G27" s="24">
        <v>1262844</v>
      </c>
      <c r="H27" s="24">
        <f t="shared" si="2"/>
        <v>4366433</v>
      </c>
    </row>
    <row r="28" spans="1:8" s="25" customFormat="1" ht="12.75" customHeight="1" x14ac:dyDescent="0.25">
      <c r="A28" s="23"/>
      <c r="B28" s="23" t="s">
        <v>31</v>
      </c>
      <c r="C28" s="24">
        <v>34463160</v>
      </c>
      <c r="D28" s="24">
        <v>-393625</v>
      </c>
      <c r="E28" s="24">
        <f t="shared" si="0"/>
        <v>34069535</v>
      </c>
      <c r="F28" s="24">
        <v>14155604</v>
      </c>
      <c r="G28" s="24">
        <v>14036864</v>
      </c>
      <c r="H28" s="24">
        <f t="shared" si="2"/>
        <v>19913931</v>
      </c>
    </row>
    <row r="29" spans="1:8" s="25" customFormat="1" ht="24" customHeight="1" x14ac:dyDescent="0.25">
      <c r="A29" s="23"/>
      <c r="B29" s="27" t="s">
        <v>32</v>
      </c>
      <c r="C29" s="24">
        <v>1420626</v>
      </c>
      <c r="D29" s="24">
        <v>1660172</v>
      </c>
      <c r="E29" s="24">
        <f t="shared" si="0"/>
        <v>3080798</v>
      </c>
      <c r="F29" s="24">
        <v>302132</v>
      </c>
      <c r="G29" s="24">
        <v>280435</v>
      </c>
      <c r="H29" s="24">
        <f t="shared" si="2"/>
        <v>2778666</v>
      </c>
    </row>
    <row r="30" spans="1:8" s="25" customFormat="1" ht="12.75" customHeight="1" x14ac:dyDescent="0.25">
      <c r="A30" s="23"/>
      <c r="B30" s="23" t="s">
        <v>33</v>
      </c>
      <c r="C30" s="24">
        <v>3033317</v>
      </c>
      <c r="D30" s="24">
        <v>-2828606</v>
      </c>
      <c r="E30" s="24">
        <f t="shared" si="0"/>
        <v>204711</v>
      </c>
      <c r="F30" s="24">
        <v>0</v>
      </c>
      <c r="G30" s="24">
        <v>0</v>
      </c>
      <c r="H30" s="24">
        <f>E30-F30</f>
        <v>204711</v>
      </c>
    </row>
    <row r="31" spans="1:8" s="25" customFormat="1" ht="12.75" customHeight="1" x14ac:dyDescent="0.25">
      <c r="A31" s="23"/>
      <c r="B31" s="23" t="s">
        <v>34</v>
      </c>
      <c r="C31" s="24">
        <v>1060134</v>
      </c>
      <c r="D31" s="24">
        <v>278691</v>
      </c>
      <c r="E31" s="24">
        <f t="shared" si="0"/>
        <v>1338825</v>
      </c>
      <c r="F31" s="24">
        <v>434738</v>
      </c>
      <c r="G31" s="24">
        <v>425379</v>
      </c>
      <c r="H31" s="24">
        <f t="shared" si="2"/>
        <v>904087</v>
      </c>
    </row>
    <row r="32" spans="1:8" s="18" customFormat="1" ht="3.75" customHeight="1" x14ac:dyDescent="0.25">
      <c r="A32" s="16"/>
      <c r="B32" s="16"/>
      <c r="C32" s="17"/>
      <c r="D32" s="17"/>
      <c r="E32" s="24"/>
      <c r="F32" s="17"/>
      <c r="G32" s="17"/>
      <c r="H32" s="17"/>
    </row>
    <row r="33" spans="1:8" s="22" customFormat="1" ht="12" x14ac:dyDescent="0.25">
      <c r="A33" s="20" t="s">
        <v>35</v>
      </c>
      <c r="B33" s="20"/>
      <c r="C33" s="21">
        <f>SUM(C34:C42)</f>
        <v>330661899</v>
      </c>
      <c r="D33" s="21">
        <f>SUM(D34:D42)</f>
        <v>346893621</v>
      </c>
      <c r="E33" s="21">
        <f>C33+D33</f>
        <v>677555520</v>
      </c>
      <c r="F33" s="21">
        <f>SUM(F34:F42)</f>
        <v>435888440</v>
      </c>
      <c r="G33" s="21">
        <f>SUM(G34:G42)</f>
        <v>418408851</v>
      </c>
      <c r="H33" s="21">
        <f>SUM(E33-F33)</f>
        <v>241667080</v>
      </c>
    </row>
    <row r="34" spans="1:8" s="25" customFormat="1" ht="12.75" customHeight="1" x14ac:dyDescent="0.25">
      <c r="A34" s="23"/>
      <c r="B34" s="23" t="s">
        <v>36</v>
      </c>
      <c r="C34" s="24">
        <v>42026522</v>
      </c>
      <c r="D34" s="24">
        <v>-3726826</v>
      </c>
      <c r="E34" s="24">
        <f t="shared" ref="E34:E71" si="3">C34+D34</f>
        <v>38299696</v>
      </c>
      <c r="F34" s="24">
        <v>15086008</v>
      </c>
      <c r="G34" s="24">
        <v>14914995</v>
      </c>
      <c r="H34" s="24">
        <f t="shared" ref="H34:H42" si="4">E34-F34</f>
        <v>23213688</v>
      </c>
    </row>
    <row r="35" spans="1:8" s="25" customFormat="1" ht="12.75" customHeight="1" x14ac:dyDescent="0.25">
      <c r="A35" s="23"/>
      <c r="B35" s="23" t="s">
        <v>37</v>
      </c>
      <c r="C35" s="24">
        <v>32055650</v>
      </c>
      <c r="D35" s="24">
        <v>1203093</v>
      </c>
      <c r="E35" s="24">
        <f t="shared" si="3"/>
        <v>33258743</v>
      </c>
      <c r="F35" s="24">
        <v>11609748</v>
      </c>
      <c r="G35" s="24">
        <v>11058688</v>
      </c>
      <c r="H35" s="24">
        <f t="shared" si="4"/>
        <v>21648995</v>
      </c>
    </row>
    <row r="36" spans="1:8" s="25" customFormat="1" ht="24" customHeight="1" x14ac:dyDescent="0.25">
      <c r="A36" s="23"/>
      <c r="B36" s="27" t="s">
        <v>38</v>
      </c>
      <c r="C36" s="24">
        <v>138491388</v>
      </c>
      <c r="D36" s="24">
        <v>54431244</v>
      </c>
      <c r="E36" s="24">
        <f t="shared" si="3"/>
        <v>192922632</v>
      </c>
      <c r="F36" s="24">
        <v>95394122</v>
      </c>
      <c r="G36" s="24">
        <v>79786736</v>
      </c>
      <c r="H36" s="24">
        <f t="shared" si="4"/>
        <v>97528510</v>
      </c>
    </row>
    <row r="37" spans="1:8" s="25" customFormat="1" ht="12.75" customHeight="1" x14ac:dyDescent="0.25">
      <c r="A37" s="23"/>
      <c r="B37" s="23" t="s">
        <v>39</v>
      </c>
      <c r="C37" s="24">
        <v>10602575</v>
      </c>
      <c r="D37" s="24">
        <v>186288</v>
      </c>
      <c r="E37" s="24">
        <f t="shared" si="3"/>
        <v>10788863</v>
      </c>
      <c r="F37" s="24">
        <v>8655649</v>
      </c>
      <c r="G37" s="24">
        <v>8655649</v>
      </c>
      <c r="H37" s="24">
        <f t="shared" si="4"/>
        <v>2133214</v>
      </c>
    </row>
    <row r="38" spans="1:8" s="25" customFormat="1" ht="24" customHeight="1" x14ac:dyDescent="0.25">
      <c r="A38" s="23"/>
      <c r="B38" s="27" t="s">
        <v>40</v>
      </c>
      <c r="C38" s="24">
        <v>41521217</v>
      </c>
      <c r="D38" s="24">
        <v>2187961</v>
      </c>
      <c r="E38" s="24">
        <f t="shared" si="3"/>
        <v>43709178</v>
      </c>
      <c r="F38" s="24">
        <v>9504207</v>
      </c>
      <c r="G38" s="24">
        <v>9408843</v>
      </c>
      <c r="H38" s="24">
        <f t="shared" si="4"/>
        <v>34204971</v>
      </c>
    </row>
    <row r="39" spans="1:8" s="25" customFormat="1" ht="12.75" customHeight="1" x14ac:dyDescent="0.25">
      <c r="A39" s="23"/>
      <c r="B39" s="23" t="s">
        <v>41</v>
      </c>
      <c r="C39" s="24">
        <v>1717576</v>
      </c>
      <c r="D39" s="24">
        <v>2027608</v>
      </c>
      <c r="E39" s="24">
        <f t="shared" si="3"/>
        <v>3745184</v>
      </c>
      <c r="F39" s="24">
        <v>1327962</v>
      </c>
      <c r="G39" s="24">
        <v>1297025</v>
      </c>
      <c r="H39" s="24">
        <f t="shared" si="4"/>
        <v>2417222</v>
      </c>
    </row>
    <row r="40" spans="1:8" s="25" customFormat="1" ht="12.75" customHeight="1" x14ac:dyDescent="0.25">
      <c r="A40" s="23"/>
      <c r="B40" s="23" t="s">
        <v>42</v>
      </c>
      <c r="C40" s="24">
        <v>38250942</v>
      </c>
      <c r="D40" s="24">
        <v>-190736</v>
      </c>
      <c r="E40" s="24">
        <f t="shared" si="3"/>
        <v>38060206</v>
      </c>
      <c r="F40" s="24">
        <v>16618645</v>
      </c>
      <c r="G40" s="24">
        <v>15970262</v>
      </c>
      <c r="H40" s="24">
        <f t="shared" si="4"/>
        <v>21441561</v>
      </c>
    </row>
    <row r="41" spans="1:8" s="25" customFormat="1" ht="12.75" customHeight="1" x14ac:dyDescent="0.25">
      <c r="A41" s="23"/>
      <c r="B41" s="23" t="s">
        <v>43</v>
      </c>
      <c r="C41" s="24">
        <v>1346676</v>
      </c>
      <c r="D41" s="24">
        <v>49809185</v>
      </c>
      <c r="E41" s="24">
        <f t="shared" si="3"/>
        <v>51155861</v>
      </c>
      <c r="F41" s="24">
        <v>31241830</v>
      </c>
      <c r="G41" s="24">
        <v>31216894</v>
      </c>
      <c r="H41" s="24">
        <f t="shared" si="4"/>
        <v>19914031</v>
      </c>
    </row>
    <row r="42" spans="1:8" s="25" customFormat="1" ht="12.75" customHeight="1" x14ac:dyDescent="0.25">
      <c r="A42" s="23"/>
      <c r="B42" s="23" t="s">
        <v>44</v>
      </c>
      <c r="C42" s="24">
        <v>24649353</v>
      </c>
      <c r="D42" s="24">
        <v>240965804</v>
      </c>
      <c r="E42" s="24">
        <f t="shared" si="3"/>
        <v>265615157</v>
      </c>
      <c r="F42" s="24">
        <v>246450269</v>
      </c>
      <c r="G42" s="24">
        <v>246099759</v>
      </c>
      <c r="H42" s="24">
        <f t="shared" si="4"/>
        <v>19164888</v>
      </c>
    </row>
    <row r="43" spans="1:8" s="18" customFormat="1" ht="3.75" customHeight="1" x14ac:dyDescent="0.25">
      <c r="A43" s="16"/>
      <c r="B43" s="16"/>
      <c r="C43" s="17"/>
      <c r="D43" s="17"/>
      <c r="E43" s="24"/>
      <c r="F43" s="17"/>
      <c r="G43" s="17"/>
      <c r="H43" s="17"/>
    </row>
    <row r="44" spans="1:8" s="23" customFormat="1" ht="24" customHeight="1" x14ac:dyDescent="0.25">
      <c r="A44" s="28" t="s">
        <v>45</v>
      </c>
      <c r="B44" s="28"/>
      <c r="C44" s="21">
        <f>SUM(C45:C53)</f>
        <v>1821455239</v>
      </c>
      <c r="D44" s="21">
        <f>SUM(D45:D53)</f>
        <v>15162193</v>
      </c>
      <c r="E44" s="21">
        <f t="shared" si="3"/>
        <v>1836617432</v>
      </c>
      <c r="F44" s="21">
        <f>SUM(F45:F53)</f>
        <v>681203479</v>
      </c>
      <c r="G44" s="21">
        <f>SUM(G45:G53)</f>
        <v>676907717</v>
      </c>
      <c r="H44" s="21">
        <f>SUM(E44-F44)</f>
        <v>1155413953</v>
      </c>
    </row>
    <row r="45" spans="1:8" s="23" customFormat="1" ht="12" customHeight="1" x14ac:dyDescent="0.25">
      <c r="A45" s="29"/>
      <c r="B45" s="29" t="s">
        <v>46</v>
      </c>
      <c r="C45" s="24">
        <v>1663484625</v>
      </c>
      <c r="D45" s="24">
        <v>14750124</v>
      </c>
      <c r="E45" s="24">
        <f t="shared" si="3"/>
        <v>1678234749</v>
      </c>
      <c r="F45" s="24">
        <v>601673690</v>
      </c>
      <c r="G45" s="24">
        <v>601673690</v>
      </c>
      <c r="H45" s="24">
        <f t="shared" ref="H45:H48" si="5">E45-F45</f>
        <v>1076561059</v>
      </c>
    </row>
    <row r="46" spans="1:8" s="25" customFormat="1" ht="12.75" customHeight="1" x14ac:dyDescent="0.25">
      <c r="A46" s="23"/>
      <c r="B46" s="23" t="s">
        <v>47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</row>
    <row r="47" spans="1:8" s="25" customFormat="1" ht="12.75" customHeight="1" x14ac:dyDescent="0.25">
      <c r="A47" s="23"/>
      <c r="B47" s="23" t="s">
        <v>48</v>
      </c>
      <c r="C47" s="24">
        <v>1324729</v>
      </c>
      <c r="D47" s="24">
        <v>482694</v>
      </c>
      <c r="E47" s="24">
        <f t="shared" si="3"/>
        <v>1807423</v>
      </c>
      <c r="F47" s="24">
        <v>1107167</v>
      </c>
      <c r="G47" s="24">
        <v>1084260</v>
      </c>
      <c r="H47" s="24">
        <f t="shared" si="5"/>
        <v>700256</v>
      </c>
    </row>
    <row r="48" spans="1:8" s="25" customFormat="1" ht="12.75" customHeight="1" x14ac:dyDescent="0.25">
      <c r="A48" s="23"/>
      <c r="B48" s="23" t="s">
        <v>49</v>
      </c>
      <c r="C48" s="24">
        <v>156645885</v>
      </c>
      <c r="D48" s="24">
        <v>-70625</v>
      </c>
      <c r="E48" s="24">
        <f t="shared" si="3"/>
        <v>156575260</v>
      </c>
      <c r="F48" s="24">
        <v>78422622</v>
      </c>
      <c r="G48" s="24">
        <v>74149767</v>
      </c>
      <c r="H48" s="24">
        <f t="shared" si="5"/>
        <v>78152638</v>
      </c>
    </row>
    <row r="49" spans="1:8" s="25" customFormat="1" ht="12.75" customHeight="1" x14ac:dyDescent="0.25">
      <c r="A49" s="23"/>
      <c r="B49" s="23" t="s">
        <v>50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</row>
    <row r="50" spans="1:8" s="25" customFormat="1" ht="12.75" customHeight="1" x14ac:dyDescent="0.25">
      <c r="A50" s="23"/>
      <c r="B50" s="23" t="s">
        <v>51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</row>
    <row r="51" spans="1:8" s="25" customFormat="1" ht="12.75" customHeight="1" x14ac:dyDescent="0.25">
      <c r="A51" s="23"/>
      <c r="B51" s="23" t="s">
        <v>52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</row>
    <row r="52" spans="1:8" s="25" customFormat="1" ht="12.75" customHeight="1" x14ac:dyDescent="0.25">
      <c r="A52" s="23"/>
      <c r="B52" s="23" t="s">
        <v>53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</row>
    <row r="53" spans="1:8" s="25" customFormat="1" ht="12.75" customHeight="1" x14ac:dyDescent="0.25">
      <c r="A53" s="23"/>
      <c r="B53" s="23" t="s">
        <v>54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</row>
    <row r="54" spans="1:8" s="18" customFormat="1" ht="3" customHeight="1" x14ac:dyDescent="0.25">
      <c r="A54" s="16"/>
      <c r="B54" s="16"/>
      <c r="C54" s="17"/>
      <c r="D54" s="17"/>
      <c r="E54" s="24">
        <f t="shared" si="3"/>
        <v>0</v>
      </c>
      <c r="F54" s="17"/>
      <c r="G54" s="17"/>
      <c r="H54" s="17"/>
    </row>
    <row r="55" spans="1:8" s="22" customFormat="1" ht="12" x14ac:dyDescent="0.25">
      <c r="A55" s="20" t="s">
        <v>55</v>
      </c>
      <c r="B55" s="20"/>
      <c r="C55" s="21">
        <f>SUM(C56:C64)</f>
        <v>50744088</v>
      </c>
      <c r="D55" s="21">
        <f>SUM(D56:D64)</f>
        <v>10215819</v>
      </c>
      <c r="E55" s="21">
        <f t="shared" si="3"/>
        <v>60959907</v>
      </c>
      <c r="F55" s="21">
        <f>SUM(F56:F64)</f>
        <v>13480695</v>
      </c>
      <c r="G55" s="21">
        <f>SUM(G56:G64)</f>
        <v>13460294</v>
      </c>
      <c r="H55" s="21">
        <f>SUM(E55-F55)</f>
        <v>47479212</v>
      </c>
    </row>
    <row r="56" spans="1:8" s="25" customFormat="1" ht="12.75" customHeight="1" x14ac:dyDescent="0.25">
      <c r="A56" s="23"/>
      <c r="B56" s="23" t="s">
        <v>56</v>
      </c>
      <c r="C56" s="24">
        <v>10484441</v>
      </c>
      <c r="D56" s="24">
        <v>3991644</v>
      </c>
      <c r="E56" s="24">
        <f t="shared" si="3"/>
        <v>14476085</v>
      </c>
      <c r="F56" s="24">
        <v>966944</v>
      </c>
      <c r="G56" s="24">
        <v>966944</v>
      </c>
      <c r="H56" s="24">
        <f t="shared" ref="H56:H64" si="6">E56-F56</f>
        <v>13509141</v>
      </c>
    </row>
    <row r="57" spans="1:8" s="25" customFormat="1" ht="12.75" customHeight="1" x14ac:dyDescent="0.25">
      <c r="A57" s="23"/>
      <c r="B57" s="23" t="s">
        <v>57</v>
      </c>
      <c r="C57" s="24">
        <v>566634</v>
      </c>
      <c r="D57" s="24">
        <v>131600</v>
      </c>
      <c r="E57" s="24">
        <f t="shared" si="3"/>
        <v>698234</v>
      </c>
      <c r="F57" s="24">
        <v>33068</v>
      </c>
      <c r="G57" s="24">
        <v>13068</v>
      </c>
      <c r="H57" s="24">
        <f t="shared" si="6"/>
        <v>665166</v>
      </c>
    </row>
    <row r="58" spans="1:8" s="25" customFormat="1" ht="12.75" customHeight="1" x14ac:dyDescent="0.25">
      <c r="A58" s="23"/>
      <c r="B58" s="23" t="s">
        <v>58</v>
      </c>
      <c r="C58" s="24">
        <v>1046940</v>
      </c>
      <c r="D58" s="24">
        <v>-357503</v>
      </c>
      <c r="E58" s="24">
        <f t="shared" si="3"/>
        <v>689437</v>
      </c>
      <c r="F58" s="24">
        <v>33640</v>
      </c>
      <c r="G58" s="24">
        <v>33640</v>
      </c>
      <c r="H58" s="24">
        <f t="shared" si="6"/>
        <v>655797</v>
      </c>
    </row>
    <row r="59" spans="1:8" s="25" customFormat="1" ht="12.75" customHeight="1" x14ac:dyDescent="0.25">
      <c r="A59" s="23"/>
      <c r="B59" s="23" t="s">
        <v>59</v>
      </c>
      <c r="C59" s="24">
        <v>0</v>
      </c>
      <c r="D59" s="24">
        <v>0</v>
      </c>
      <c r="E59" s="24">
        <f t="shared" si="3"/>
        <v>0</v>
      </c>
      <c r="F59" s="24">
        <v>0</v>
      </c>
      <c r="G59" s="24">
        <v>0</v>
      </c>
      <c r="H59" s="24">
        <f t="shared" si="6"/>
        <v>0</v>
      </c>
    </row>
    <row r="60" spans="1:8" s="25" customFormat="1" ht="12.75" customHeight="1" x14ac:dyDescent="0.25">
      <c r="A60" s="23"/>
      <c r="B60" s="23" t="s">
        <v>60</v>
      </c>
      <c r="C60" s="24">
        <v>2741353</v>
      </c>
      <c r="D60" s="24">
        <v>82399</v>
      </c>
      <c r="E60" s="24">
        <f t="shared" si="3"/>
        <v>2823752</v>
      </c>
      <c r="F60" s="24">
        <v>0</v>
      </c>
      <c r="G60" s="24">
        <v>0</v>
      </c>
      <c r="H60" s="24">
        <f t="shared" si="6"/>
        <v>2823752</v>
      </c>
    </row>
    <row r="61" spans="1:8" s="25" customFormat="1" ht="12.75" customHeight="1" x14ac:dyDescent="0.25">
      <c r="A61" s="23"/>
      <c r="B61" s="23" t="s">
        <v>61</v>
      </c>
      <c r="C61" s="24">
        <v>16240000</v>
      </c>
      <c r="D61" s="24">
        <v>609298</v>
      </c>
      <c r="E61" s="24">
        <f t="shared" si="3"/>
        <v>16849298</v>
      </c>
      <c r="F61" s="24">
        <v>447043</v>
      </c>
      <c r="G61" s="24">
        <v>446642</v>
      </c>
      <c r="H61" s="24">
        <f t="shared" si="6"/>
        <v>16402255</v>
      </c>
    </row>
    <row r="62" spans="1:8" s="25" customFormat="1" ht="12.75" customHeight="1" x14ac:dyDescent="0.25">
      <c r="A62" s="23"/>
      <c r="B62" s="23" t="s">
        <v>62</v>
      </c>
      <c r="C62" s="24">
        <v>0</v>
      </c>
      <c r="D62" s="24">
        <v>0</v>
      </c>
      <c r="E62" s="24">
        <f t="shared" si="3"/>
        <v>0</v>
      </c>
      <c r="F62" s="24">
        <v>0</v>
      </c>
      <c r="G62" s="24">
        <v>0</v>
      </c>
      <c r="H62" s="24">
        <v>0</v>
      </c>
    </row>
    <row r="63" spans="1:8" s="25" customFormat="1" ht="12.75" customHeight="1" x14ac:dyDescent="0.25">
      <c r="A63" s="23"/>
      <c r="B63" s="23" t="s">
        <v>63</v>
      </c>
      <c r="C63" s="24">
        <v>0</v>
      </c>
      <c r="D63" s="24">
        <v>0</v>
      </c>
      <c r="E63" s="24">
        <f t="shared" si="3"/>
        <v>0</v>
      </c>
      <c r="F63" s="24">
        <v>0</v>
      </c>
      <c r="G63" s="24">
        <v>0</v>
      </c>
      <c r="H63" s="24">
        <f t="shared" si="6"/>
        <v>0</v>
      </c>
    </row>
    <row r="64" spans="1:8" s="25" customFormat="1" ht="12.75" customHeight="1" x14ac:dyDescent="0.25">
      <c r="A64" s="23"/>
      <c r="B64" s="23" t="s">
        <v>64</v>
      </c>
      <c r="C64" s="24">
        <v>19664720</v>
      </c>
      <c r="D64" s="24">
        <v>5758381</v>
      </c>
      <c r="E64" s="24">
        <f t="shared" si="3"/>
        <v>25423101</v>
      </c>
      <c r="F64" s="24">
        <v>12000000</v>
      </c>
      <c r="G64" s="24">
        <v>12000000</v>
      </c>
      <c r="H64" s="24">
        <f t="shared" si="6"/>
        <v>13423101</v>
      </c>
    </row>
    <row r="65" spans="1:9" s="31" customFormat="1" ht="3.75" customHeight="1" x14ac:dyDescent="0.25">
      <c r="A65" s="30"/>
      <c r="B65" s="30"/>
      <c r="C65" s="30"/>
      <c r="D65" s="30"/>
      <c r="E65" s="30"/>
      <c r="F65" s="30"/>
      <c r="G65" s="30"/>
      <c r="H65" s="30"/>
      <c r="I65" s="30"/>
    </row>
    <row r="66" spans="1:9" s="22" customFormat="1" ht="12" x14ac:dyDescent="0.25">
      <c r="A66" s="20" t="s">
        <v>65</v>
      </c>
      <c r="B66" s="20"/>
      <c r="C66" s="21">
        <f>SUM(C68)</f>
        <v>21677513</v>
      </c>
      <c r="D66" s="21">
        <f>SUM(D67:D69)</f>
        <v>4360387</v>
      </c>
      <c r="E66" s="21">
        <f t="shared" si="3"/>
        <v>26037900</v>
      </c>
      <c r="F66" s="21">
        <f t="shared" ref="F66:G66" si="7">SUM(F67:F69)</f>
        <v>0</v>
      </c>
      <c r="G66" s="21">
        <f t="shared" si="7"/>
        <v>0</v>
      </c>
      <c r="H66" s="21">
        <f>SUM(E66-F66)</f>
        <v>26037900</v>
      </c>
    </row>
    <row r="67" spans="1:9" s="25" customFormat="1" ht="12.75" customHeight="1" x14ac:dyDescent="0.25">
      <c r="A67" s="23"/>
      <c r="B67" s="23" t="s">
        <v>66</v>
      </c>
      <c r="C67" s="24">
        <v>0</v>
      </c>
      <c r="D67" s="24">
        <v>0</v>
      </c>
      <c r="E67" s="24">
        <f t="shared" si="3"/>
        <v>0</v>
      </c>
      <c r="F67" s="24">
        <v>0</v>
      </c>
      <c r="G67" s="24">
        <v>0</v>
      </c>
      <c r="H67" s="24">
        <v>0</v>
      </c>
    </row>
    <row r="68" spans="1:9" s="25" customFormat="1" ht="12.75" customHeight="1" x14ac:dyDescent="0.25">
      <c r="A68" s="23"/>
      <c r="B68" s="23" t="s">
        <v>67</v>
      </c>
      <c r="C68" s="24">
        <v>21677513</v>
      </c>
      <c r="D68" s="24">
        <v>4360387</v>
      </c>
      <c r="E68" s="24">
        <f t="shared" si="3"/>
        <v>26037900</v>
      </c>
      <c r="F68" s="24">
        <v>0</v>
      </c>
      <c r="G68" s="24">
        <v>0</v>
      </c>
      <c r="H68" s="24">
        <f>SUM(E68-F68)</f>
        <v>26037900</v>
      </c>
    </row>
    <row r="69" spans="1:9" s="25" customFormat="1" ht="12.75" customHeight="1" x14ac:dyDescent="0.25">
      <c r="A69" s="23"/>
      <c r="B69" s="23" t="s">
        <v>68</v>
      </c>
      <c r="C69" s="24">
        <v>0</v>
      </c>
      <c r="D69" s="24">
        <v>0</v>
      </c>
      <c r="E69" s="24">
        <f t="shared" si="3"/>
        <v>0</v>
      </c>
      <c r="F69" s="24">
        <v>0</v>
      </c>
      <c r="G69" s="24">
        <v>0</v>
      </c>
      <c r="H69" s="24">
        <v>0</v>
      </c>
    </row>
    <row r="70" spans="1:9" s="31" customFormat="1" ht="3.75" customHeight="1" x14ac:dyDescent="0.25">
      <c r="A70" s="32"/>
      <c r="B70" s="32"/>
      <c r="C70" s="32"/>
      <c r="D70" s="32"/>
      <c r="E70" s="32"/>
      <c r="F70" s="32"/>
      <c r="G70" s="32"/>
      <c r="H70" s="32"/>
      <c r="I70" s="30"/>
    </row>
    <row r="71" spans="1:9" s="22" customFormat="1" ht="12" x14ac:dyDescent="0.25">
      <c r="A71" s="20" t="s">
        <v>69</v>
      </c>
      <c r="B71" s="20"/>
      <c r="C71" s="21">
        <f>SUM(C72:C78)</f>
        <v>28940000</v>
      </c>
      <c r="D71" s="21">
        <f>SUM(D72:D78)</f>
        <v>19045600</v>
      </c>
      <c r="E71" s="21">
        <f t="shared" si="3"/>
        <v>47985600</v>
      </c>
      <c r="F71" s="21">
        <f>SUM(F72:F78)</f>
        <v>47985600</v>
      </c>
      <c r="G71" s="21">
        <f>SUM(G72:G78)</f>
        <v>47985600</v>
      </c>
      <c r="H71" s="21">
        <f>SUM(E71-F71)</f>
        <v>0</v>
      </c>
    </row>
    <row r="72" spans="1:9" s="25" customFormat="1" ht="12.75" customHeight="1" x14ac:dyDescent="0.25">
      <c r="A72" s="23"/>
      <c r="B72" s="23" t="s">
        <v>70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</row>
    <row r="73" spans="1:9" s="25" customFormat="1" ht="12.75" customHeight="1" x14ac:dyDescent="0.25">
      <c r="A73" s="23"/>
      <c r="B73" s="23" t="s">
        <v>71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</row>
    <row r="74" spans="1:9" s="25" customFormat="1" ht="12.75" customHeight="1" x14ac:dyDescent="0.25">
      <c r="A74" s="23"/>
      <c r="B74" s="23" t="s">
        <v>72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</row>
    <row r="75" spans="1:9" s="25" customFormat="1" ht="12.75" customHeight="1" x14ac:dyDescent="0.25">
      <c r="A75" s="23"/>
      <c r="B75" s="23" t="s">
        <v>73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</row>
    <row r="76" spans="1:9" s="25" customFormat="1" ht="12.75" customHeight="1" x14ac:dyDescent="0.25">
      <c r="A76" s="23"/>
      <c r="B76" s="23" t="s">
        <v>74</v>
      </c>
      <c r="C76" s="24">
        <v>0</v>
      </c>
      <c r="D76" s="24">
        <v>47985600</v>
      </c>
      <c r="E76" s="24">
        <v>0</v>
      </c>
      <c r="F76" s="24">
        <v>47985600</v>
      </c>
      <c r="G76" s="24">
        <v>47985600</v>
      </c>
      <c r="H76" s="24">
        <f>SUM(E76-F76)</f>
        <v>-47985600</v>
      </c>
    </row>
    <row r="77" spans="1:9" s="25" customFormat="1" ht="12.75" customHeight="1" x14ac:dyDescent="0.25">
      <c r="A77" s="23"/>
      <c r="B77" s="23" t="s">
        <v>75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</row>
    <row r="78" spans="1:9" s="25" customFormat="1" ht="24" customHeight="1" x14ac:dyDescent="0.25">
      <c r="A78" s="23"/>
      <c r="B78" s="27" t="s">
        <v>76</v>
      </c>
      <c r="C78" s="24">
        <v>28940000</v>
      </c>
      <c r="D78" s="24">
        <v>-28940000</v>
      </c>
      <c r="E78" s="24">
        <f t="shared" ref="E78" si="8">C78+D78</f>
        <v>0</v>
      </c>
      <c r="F78" s="24">
        <v>0</v>
      </c>
      <c r="G78" s="24">
        <v>0</v>
      </c>
      <c r="H78" s="24">
        <f>SUM(E78-F78)</f>
        <v>0</v>
      </c>
    </row>
    <row r="79" spans="1:9" s="31" customFormat="1" ht="3.75" customHeight="1" x14ac:dyDescent="0.25">
      <c r="A79" s="30"/>
      <c r="B79" s="30"/>
      <c r="C79" s="30"/>
      <c r="D79" s="30"/>
      <c r="E79" s="30"/>
      <c r="F79" s="30"/>
      <c r="G79" s="30"/>
      <c r="H79" s="30"/>
      <c r="I79" s="30"/>
    </row>
    <row r="80" spans="1:9" s="22" customFormat="1" ht="12" x14ac:dyDescent="0.25">
      <c r="A80" s="20" t="s">
        <v>77</v>
      </c>
      <c r="B80" s="20"/>
      <c r="C80" s="21">
        <v>0</v>
      </c>
      <c r="D80" s="21">
        <f>SUM(D81:D83)</f>
        <v>0</v>
      </c>
      <c r="E80" s="21">
        <v>0</v>
      </c>
      <c r="F80" s="21">
        <v>0</v>
      </c>
      <c r="G80" s="21">
        <v>0</v>
      </c>
      <c r="H80" s="21">
        <v>0</v>
      </c>
    </row>
    <row r="81" spans="1:9" s="25" customFormat="1" ht="12.75" customHeight="1" x14ac:dyDescent="0.25">
      <c r="A81" s="23"/>
      <c r="B81" s="23" t="s">
        <v>78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</row>
    <row r="82" spans="1:9" s="25" customFormat="1" ht="12.75" customHeight="1" x14ac:dyDescent="0.25">
      <c r="A82" s="23"/>
      <c r="B82" s="23" t="s">
        <v>79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</row>
    <row r="83" spans="1:9" s="25" customFormat="1" ht="12.75" customHeight="1" x14ac:dyDescent="0.25">
      <c r="A83" s="23"/>
      <c r="B83" s="23" t="s">
        <v>80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</row>
    <row r="84" spans="1:9" s="31" customFormat="1" ht="3.75" customHeight="1" x14ac:dyDescent="0.25">
      <c r="A84" s="30"/>
      <c r="B84" s="30"/>
      <c r="C84" s="30"/>
      <c r="D84" s="30"/>
      <c r="E84" s="30"/>
      <c r="F84" s="30"/>
      <c r="G84" s="30"/>
      <c r="H84" s="30"/>
      <c r="I84" s="30"/>
    </row>
    <row r="85" spans="1:9" s="22" customFormat="1" ht="12" x14ac:dyDescent="0.25">
      <c r="A85" s="20" t="s">
        <v>81</v>
      </c>
      <c r="B85" s="20"/>
      <c r="C85" s="21">
        <f>SUM(C91)</f>
        <v>0</v>
      </c>
      <c r="D85" s="21">
        <f>SUM(D86:D91)</f>
        <v>0</v>
      </c>
      <c r="E85" s="21">
        <f t="shared" ref="E85" si="9">C85+D85</f>
        <v>0</v>
      </c>
      <c r="F85" s="21">
        <f>SUM(F86:F91)</f>
        <v>0</v>
      </c>
      <c r="G85" s="21">
        <f>SUM(G86:G91)</f>
        <v>0</v>
      </c>
      <c r="H85" s="21">
        <f>SUM(E85-F85)</f>
        <v>0</v>
      </c>
    </row>
    <row r="86" spans="1:9" s="22" customFormat="1" ht="14.25" customHeight="1" x14ac:dyDescent="0.25">
      <c r="A86" s="23"/>
      <c r="B86" s="23" t="s">
        <v>82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</row>
    <row r="87" spans="1:9" s="22" customFormat="1" ht="14.25" customHeight="1" x14ac:dyDescent="0.25">
      <c r="A87" s="23"/>
      <c r="B87" s="23" t="s">
        <v>83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</row>
    <row r="88" spans="1:9" s="22" customFormat="1" ht="14.25" customHeight="1" x14ac:dyDescent="0.25">
      <c r="A88" s="23"/>
      <c r="B88" s="23" t="s">
        <v>84</v>
      </c>
      <c r="C88" s="24">
        <v>0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</row>
    <row r="89" spans="1:9" s="22" customFormat="1" ht="14.25" customHeight="1" x14ac:dyDescent="0.25">
      <c r="A89" s="23"/>
      <c r="B89" s="23" t="s">
        <v>85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</row>
    <row r="90" spans="1:9" s="22" customFormat="1" ht="14.25" customHeight="1" x14ac:dyDescent="0.25">
      <c r="A90" s="23"/>
      <c r="B90" s="23" t="s">
        <v>86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</row>
    <row r="91" spans="1:9" s="22" customFormat="1" ht="14.25" customHeight="1" x14ac:dyDescent="0.25">
      <c r="A91" s="23"/>
      <c r="B91" s="23" t="s">
        <v>87</v>
      </c>
      <c r="C91" s="24">
        <v>0</v>
      </c>
      <c r="D91" s="24">
        <v>0</v>
      </c>
      <c r="E91" s="24">
        <f t="shared" ref="E91" si="10">C91+D91</f>
        <v>0</v>
      </c>
      <c r="F91" s="24">
        <v>0</v>
      </c>
      <c r="G91" s="24">
        <v>0</v>
      </c>
      <c r="H91" s="24">
        <f>SUM(E91-F91)</f>
        <v>0</v>
      </c>
    </row>
    <row r="92" spans="1:9" s="30" customFormat="1" ht="2.25" customHeight="1" x14ac:dyDescent="0.2">
      <c r="A92" s="32"/>
      <c r="B92" s="32"/>
      <c r="C92" s="32"/>
      <c r="D92" s="32"/>
      <c r="E92" s="32"/>
      <c r="F92" s="32"/>
      <c r="G92" s="32"/>
      <c r="H92" s="32"/>
    </row>
    <row r="93" spans="1:9" s="35" customFormat="1" ht="13.5" customHeight="1" x14ac:dyDescent="0.2">
      <c r="A93" s="33" t="s">
        <v>88</v>
      </c>
      <c r="B93" s="33"/>
      <c r="C93" s="34"/>
      <c r="D93" s="34"/>
      <c r="E93" s="34"/>
      <c r="F93" s="34"/>
      <c r="G93" s="34"/>
      <c r="H93" s="34"/>
    </row>
    <row r="94" spans="1:9" x14ac:dyDescent="0.25">
      <c r="A94" s="36"/>
      <c r="B94" s="36"/>
      <c r="C94" s="36"/>
      <c r="D94" s="36"/>
      <c r="E94" s="36"/>
      <c r="F94" s="36"/>
      <c r="G94" s="36"/>
      <c r="H94" s="36"/>
    </row>
    <row r="95" spans="1:9" x14ac:dyDescent="0.25">
      <c r="A95" s="36"/>
      <c r="B95" s="36"/>
      <c r="C95" s="24"/>
      <c r="D95" s="24"/>
      <c r="E95" s="24"/>
      <c r="F95" s="24"/>
      <c r="G95" s="24"/>
      <c r="H95" s="36"/>
    </row>
    <row r="96" spans="1:9" x14ac:dyDescent="0.25">
      <c r="A96" s="36"/>
      <c r="B96" s="36"/>
      <c r="C96" s="36"/>
      <c r="D96" s="36"/>
      <c r="E96" s="36"/>
      <c r="F96" s="36"/>
      <c r="G96" s="36"/>
      <c r="H96" s="36"/>
    </row>
  </sheetData>
  <mergeCells count="20">
    <mergeCell ref="A85:B85"/>
    <mergeCell ref="A93:H93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2022-07-26T18:07:51Z</dcterms:created>
  <dcterms:modified xsi:type="dcterms:W3CDTF">2022-07-26T18:07:52Z</dcterms:modified>
</cp:coreProperties>
</file>