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D44" i="1" s="1"/>
  <c r="C45" i="1"/>
  <c r="E45" i="1" s="1"/>
  <c r="E44" i="1" s="1"/>
  <c r="G44" i="1"/>
  <c r="F44" i="1"/>
  <c r="G42" i="1"/>
  <c r="H42" i="1" s="1"/>
  <c r="F42" i="1"/>
  <c r="D42" i="1"/>
  <c r="C42" i="1"/>
  <c r="E42" i="1" s="1"/>
  <c r="H41" i="1"/>
  <c r="G41" i="1"/>
  <c r="F41" i="1"/>
  <c r="D41" i="1"/>
  <c r="E41" i="1" s="1"/>
  <c r="C41" i="1"/>
  <c r="G40" i="1"/>
  <c r="H40" i="1" s="1"/>
  <c r="F40" i="1"/>
  <c r="D40" i="1"/>
  <c r="C40" i="1"/>
  <c r="E40" i="1" s="1"/>
  <c r="H39" i="1"/>
  <c r="H38" i="1" s="1"/>
  <c r="G39" i="1"/>
  <c r="F39" i="1"/>
  <c r="D39" i="1"/>
  <c r="D38" i="1" s="1"/>
  <c r="C39" i="1"/>
  <c r="G38" i="1"/>
  <c r="F38" i="1"/>
  <c r="C38" i="1"/>
  <c r="H37" i="1"/>
  <c r="E37" i="1"/>
  <c r="H36" i="1"/>
  <c r="E36" i="1"/>
  <c r="H35" i="1"/>
  <c r="G35" i="1"/>
  <c r="F35" i="1"/>
  <c r="E35" i="1"/>
  <c r="D35" i="1"/>
  <c r="C35" i="1"/>
  <c r="H34" i="1"/>
  <c r="E34" i="1"/>
  <c r="H33" i="1"/>
  <c r="G33" i="1"/>
  <c r="F33" i="1"/>
  <c r="E33" i="1"/>
  <c r="D33" i="1"/>
  <c r="C33" i="1"/>
  <c r="G32" i="1"/>
  <c r="H32" i="1" s="1"/>
  <c r="F32" i="1"/>
  <c r="D32" i="1"/>
  <c r="C32" i="1"/>
  <c r="E32" i="1" s="1"/>
  <c r="H30" i="1"/>
  <c r="H29" i="1" s="1"/>
  <c r="G30" i="1"/>
  <c r="F30" i="1"/>
  <c r="E30" i="1"/>
  <c r="E29" i="1" s="1"/>
  <c r="D30" i="1"/>
  <c r="D29" i="1" s="1"/>
  <c r="C30" i="1"/>
  <c r="G29" i="1"/>
  <c r="G47" i="1" s="1"/>
  <c r="H47" i="1" s="1"/>
  <c r="F29" i="1"/>
  <c r="F47" i="1" s="1"/>
  <c r="C29" i="1"/>
  <c r="C47" i="1" s="1"/>
  <c r="H21" i="1"/>
  <c r="G21" i="1"/>
  <c r="F21" i="1"/>
  <c r="D21" i="1"/>
  <c r="C21" i="1"/>
  <c r="H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D47" i="1" l="1"/>
  <c r="E39" i="1"/>
  <c r="E38" i="1" s="1"/>
  <c r="E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<sst xmlns="http://schemas.openxmlformats.org/spreadsheetml/2006/main" count="56" uniqueCount="32">
  <si>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</si>
  <si>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</si>
  <si>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ESTADO ANALÍTICO DE INGRESOS</t>
  </si>
  <si>
    <t>DEL 1 DE ENERO AL 30 DE JUNIO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</si>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</sst>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165" fontId="8" fillId="4" borderId="0" xfId="2" applyNumberFormat="1" applyFont="1" applyFill="1" applyBorder="1" applyAlignment="1">
      <alignment horizontal="right" vertical="top" wrapText="1"/>
    </xf>
    <xf numFmtId="0" fontId="7" fillId="0" borderId="0" xfId="2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1" fillId="0" borderId="8" xfId="2" applyFont="1" applyFill="1" applyBorder="1" applyAlignment="1">
      <alignment horizontal="justify" vertical="center" wrapText="1"/>
    </xf>
    <xf numFmtId="165" fontId="7" fillId="0" borderId="8" xfId="2" applyNumberFormat="1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165" fontId="12" fillId="0" borderId="9" xfId="2" applyNumberFormat="1" applyFont="1" applyFill="1" applyBorder="1" applyAlignment="1">
      <alignment horizontal="right" vertical="center" wrapText="1"/>
    </xf>
    <xf numFmtId="165" fontId="12" fillId="0" borderId="1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1" xfId="2" applyFont="1" applyFill="1" applyBorder="1" applyAlignment="1">
      <alignment horizontal="justify" vertical="center" wrapText="1"/>
    </xf>
    <xf numFmtId="165" fontId="7" fillId="0" borderId="11" xfId="2" applyNumberFormat="1" applyFont="1" applyFill="1" applyBorder="1" applyAlignment="1">
      <alignment horizontal="center" vertical="center" wrapText="1"/>
    </xf>
    <xf numFmtId="165" fontId="12" fillId="0" borderId="12" xfId="2" applyNumberFormat="1" applyFont="1" applyFill="1" applyBorder="1" applyAlignment="1">
      <alignment vertical="center" wrapText="1"/>
    </xf>
    <xf numFmtId="165" fontId="12" fillId="0" borderId="13" xfId="2" applyNumberFormat="1" applyFont="1" applyFill="1" applyBorder="1" applyAlignment="1">
      <alignment vertical="center" wrapText="1"/>
    </xf>
    <xf numFmtId="165" fontId="12" fillId="0" borderId="14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11" fillId="0" borderId="0" xfId="2" applyFont="1" applyFill="1" applyBorder="1" applyAlignment="1">
      <alignment horizontal="justify" vertical="top" wrapText="1"/>
    </xf>
    <xf numFmtId="165" fontId="11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0" fontId="11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center" vertical="top" wrapText="1"/>
    </xf>
    <xf numFmtId="165" fontId="11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2" fillId="4" borderId="9" xfId="2" applyNumberFormat="1" applyFont="1" applyFill="1" applyBorder="1" applyAlignment="1">
      <alignment horizontal="right" vertical="center" wrapText="1"/>
    </xf>
    <xf numFmtId="0" fontId="12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8" xfId="2" applyFont="1" applyFill="1" applyBorder="1"/>
    <xf numFmtId="0" fontId="15" fillId="0" borderId="0" xfId="0" applyFont="1" applyFill="1" applyBorder="1" applyAlignment="1"/>
    <xf numFmtId="0" fontId="15" fillId="0" borderId="11" xfId="0" applyFont="1" applyFill="1" applyBorder="1" applyAlignment="1"/>
    <xf numFmtId="0" fontId="17" fillId="0" borderId="0" xfId="0" applyFont="1" applyFill="1" applyBorder="1" applyAlignment="1"/>
  </cellXfs>
  <cellStyles count="3">
    <cellStyle name="Normal" xfId="0" builtinId="0"/>
    <cellStyle name="Normal 2 2 2" xfId="2"/>
    <cellStyle name="Normal 6 2 2 2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57031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</row>
    <row r="7" spans="1:10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</row>
    <row r="8" spans="1:10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</row>
    <row r="9" spans="1:10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10" s="23" customFormat="1" ht="15" customHeight="1" x14ac:dyDescent="0.25">
      <c r="A10" s="16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6" t="s">
        <v>16</v>
      </c>
      <c r="B11" s="17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4"/>
      <c r="J11" s="22"/>
    </row>
    <row r="12" spans="1:10" s="23" customFormat="1" ht="15" customHeight="1" x14ac:dyDescent="0.25">
      <c r="A12" s="16" t="s">
        <v>17</v>
      </c>
      <c r="B12" s="17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5"/>
      <c r="J12" s="22"/>
    </row>
    <row r="13" spans="1:10" s="23" customFormat="1" ht="15" customHeight="1" x14ac:dyDescent="0.25">
      <c r="A13" s="16" t="s">
        <v>18</v>
      </c>
      <c r="B13" s="17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6" t="s">
        <v>19</v>
      </c>
      <c r="B14" s="17"/>
      <c r="C14" s="18">
        <v>0</v>
      </c>
      <c r="D14" s="26">
        <v>4773421</v>
      </c>
      <c r="E14" s="26">
        <f t="shared" si="0"/>
        <v>4773421</v>
      </c>
      <c r="F14" s="26">
        <v>4773421</v>
      </c>
      <c r="G14" s="26">
        <v>4773421</v>
      </c>
      <c r="H14" s="20">
        <f t="shared" ref="H14:H19" si="1">SUM(G14-C14)</f>
        <v>4773421</v>
      </c>
      <c r="I14" s="21"/>
      <c r="J14" s="22"/>
    </row>
    <row r="15" spans="1:10" s="23" customFormat="1" ht="15" customHeight="1" x14ac:dyDescent="0.25">
      <c r="A15" s="16" t="s">
        <v>20</v>
      </c>
      <c r="B15" s="17"/>
      <c r="C15" s="18">
        <v>0</v>
      </c>
      <c r="D15" s="26">
        <v>0</v>
      </c>
      <c r="E15" s="26">
        <f t="shared" si="0"/>
        <v>0</v>
      </c>
      <c r="F15" s="26">
        <v>0</v>
      </c>
      <c r="G15" s="26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27" t="s">
        <v>21</v>
      </c>
      <c r="B16" s="28"/>
      <c r="C16" s="18">
        <v>116695468</v>
      </c>
      <c r="D16" s="26">
        <v>6513770</v>
      </c>
      <c r="E16" s="26">
        <f>SUM(C16:D16)</f>
        <v>123209238</v>
      </c>
      <c r="F16" s="26">
        <v>78512413</v>
      </c>
      <c r="G16" s="26">
        <v>78512413</v>
      </c>
      <c r="H16" s="20">
        <f t="shared" si="1"/>
        <v>-38183055</v>
      </c>
      <c r="I16" s="25"/>
      <c r="J16" s="22"/>
    </row>
    <row r="17" spans="1:10" s="23" customFormat="1" ht="43.5" customHeight="1" x14ac:dyDescent="0.25">
      <c r="A17" s="27" t="s">
        <v>22</v>
      </c>
      <c r="B17" s="28"/>
      <c r="C17" s="19">
        <v>1346542738</v>
      </c>
      <c r="D17" s="19">
        <v>-91278417</v>
      </c>
      <c r="E17" s="19">
        <f>SUM(C17:D17)</f>
        <v>1255264321</v>
      </c>
      <c r="F17" s="19">
        <v>716552076</v>
      </c>
      <c r="G17" s="19">
        <v>716552076</v>
      </c>
      <c r="H17" s="20">
        <f t="shared" si="1"/>
        <v>-629990662</v>
      </c>
      <c r="I17" s="25"/>
      <c r="J17" s="22"/>
    </row>
    <row r="18" spans="1:10" s="23" customFormat="1" ht="30" customHeight="1" x14ac:dyDescent="0.25">
      <c r="A18" s="27" t="s">
        <v>23</v>
      </c>
      <c r="B18" s="28"/>
      <c r="C18" s="19">
        <v>2073883417</v>
      </c>
      <c r="D18" s="19">
        <v>188596882</v>
      </c>
      <c r="E18" s="19">
        <f>SUM(C18:D18)</f>
        <v>2262480299</v>
      </c>
      <c r="F18" s="19">
        <v>1110076286</v>
      </c>
      <c r="G18" s="19">
        <v>1110076286</v>
      </c>
      <c r="H18" s="20">
        <f t="shared" si="1"/>
        <v>-963807131</v>
      </c>
      <c r="I18" s="25"/>
      <c r="J18" s="22"/>
    </row>
    <row r="19" spans="1:10" s="23" customFormat="1" ht="15" customHeight="1" x14ac:dyDescent="0.25">
      <c r="A19" s="16" t="s">
        <v>24</v>
      </c>
      <c r="B19" s="17"/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1"/>
        <v>0</v>
      </c>
      <c r="I19" s="25"/>
      <c r="J19" s="22"/>
    </row>
    <row r="20" spans="1:10" s="3" customFormat="1" ht="2.25" customHeight="1" x14ac:dyDescent="0.2">
      <c r="A20" s="29"/>
      <c r="B20" s="29"/>
      <c r="C20" s="30"/>
      <c r="D20" s="30"/>
      <c r="E20" s="30"/>
      <c r="F20" s="30"/>
      <c r="G20" s="30"/>
      <c r="H20" s="30"/>
      <c r="I20" s="15"/>
    </row>
    <row r="21" spans="1:10" s="14" customFormat="1" ht="15.75" customHeight="1" x14ac:dyDescent="0.2">
      <c r="A21" s="31" t="s">
        <v>25</v>
      </c>
      <c r="B21" s="31"/>
      <c r="C21" s="32">
        <f>C10+C12+C13+C14+C15+C16+C17+C18</f>
        <v>3537121623</v>
      </c>
      <c r="D21" s="32">
        <f>D10+D12+D13+D14+D15+D16+D17+D18+D19</f>
        <v>108605656</v>
      </c>
      <c r="E21" s="32">
        <f>E10+E12+E13+E14+E15+E16+E17+E18+E19</f>
        <v>3645727279</v>
      </c>
      <c r="F21" s="32">
        <f>F10+F12+F13+F14+F15+F16+F17+F18+F19</f>
        <v>1909914196</v>
      </c>
      <c r="G21" s="32">
        <f>G10+G12+G13+G14+G15+G16+G17+G18+G19</f>
        <v>1909914196</v>
      </c>
      <c r="H21" s="33">
        <f>SUM(G21-C21)</f>
        <v>-1627207427</v>
      </c>
      <c r="I21" s="34"/>
      <c r="J21" s="35"/>
    </row>
    <row r="22" spans="1:10" s="3" customFormat="1" ht="13.5" customHeight="1" x14ac:dyDescent="0.2">
      <c r="A22" s="36"/>
      <c r="B22" s="36"/>
      <c r="C22" s="37"/>
      <c r="D22" s="37"/>
      <c r="E22" s="37"/>
      <c r="F22" s="38" t="s">
        <v>26</v>
      </c>
      <c r="G22" s="39"/>
      <c r="H22" s="40"/>
      <c r="I22" s="34"/>
      <c r="J22" s="41"/>
    </row>
    <row r="23" spans="1:10" s="3" customFormat="1" ht="14.25" x14ac:dyDescent="0.2">
      <c r="A23" s="14"/>
      <c r="B23" s="14"/>
      <c r="C23" s="14"/>
      <c r="D23" s="35"/>
      <c r="E23" s="14"/>
      <c r="F23" s="14"/>
      <c r="G23" s="42"/>
      <c r="H23" s="14"/>
      <c r="I23" s="43"/>
    </row>
    <row r="24" spans="1:10" s="3" customFormat="1" ht="14.25" x14ac:dyDescent="0.2">
      <c r="A24" s="14"/>
      <c r="B24" s="14"/>
      <c r="C24" s="14"/>
      <c r="D24" s="14"/>
      <c r="E24" s="14"/>
      <c r="F24" s="14"/>
      <c r="G24" s="42"/>
      <c r="H24" s="14"/>
      <c r="I24" s="34"/>
    </row>
    <row r="25" spans="1:10" s="3" customFormat="1" ht="16.5" customHeight="1" x14ac:dyDescent="0.2">
      <c r="A25" s="44" t="s">
        <v>27</v>
      </c>
      <c r="B25" s="45"/>
      <c r="C25" s="7" t="s">
        <v>6</v>
      </c>
      <c r="D25" s="7"/>
      <c r="E25" s="7"/>
      <c r="F25" s="7"/>
      <c r="G25" s="7"/>
      <c r="H25" s="8" t="s">
        <v>7</v>
      </c>
      <c r="I25" s="15"/>
    </row>
    <row r="26" spans="1:10" s="3" customFormat="1" ht="26.25" customHeight="1" x14ac:dyDescent="0.2">
      <c r="A26" s="44"/>
      <c r="B26" s="45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  <c r="J26" s="46"/>
    </row>
    <row r="27" spans="1:10" s="3" customFormat="1" ht="13.5" customHeight="1" x14ac:dyDescent="0.2">
      <c r="A27" s="44"/>
      <c r="B27" s="45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</row>
    <row r="28" spans="1:10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</row>
    <row r="29" spans="1:10" s="23" customFormat="1" ht="30" customHeight="1" x14ac:dyDescent="0.25">
      <c r="A29" s="47" t="s">
        <v>28</v>
      </c>
      <c r="B29" s="47"/>
      <c r="C29" s="48">
        <f>SUM(C30:C37)</f>
        <v>0</v>
      </c>
      <c r="D29" s="48">
        <f t="shared" ref="D29:H29" si="2">SUM(D30:D37)</f>
        <v>0</v>
      </c>
      <c r="E29" s="48">
        <f t="shared" si="2"/>
        <v>0</v>
      </c>
      <c r="F29" s="48">
        <f t="shared" si="2"/>
        <v>0</v>
      </c>
      <c r="G29" s="48">
        <f t="shared" si="2"/>
        <v>0</v>
      </c>
      <c r="H29" s="48">
        <f t="shared" si="2"/>
        <v>0</v>
      </c>
      <c r="I29" s="49"/>
      <c r="J29" s="50"/>
    </row>
    <row r="30" spans="1:10" s="23" customFormat="1" ht="15" customHeight="1" x14ac:dyDescent="0.25">
      <c r="A30" s="51"/>
      <c r="B30" s="51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2"/>
    </row>
    <row r="31" spans="1:10" s="23" customFormat="1" ht="15" customHeight="1" x14ac:dyDescent="0.25">
      <c r="A31" s="51"/>
      <c r="B31" s="51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2"/>
    </row>
    <row r="32" spans="1:10" s="23" customFormat="1" ht="15" customHeight="1" x14ac:dyDescent="0.25">
      <c r="A32" s="51"/>
      <c r="B32" s="51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2"/>
    </row>
    <row r="33" spans="1:11" s="23" customFormat="1" ht="15" customHeight="1" x14ac:dyDescent="0.25">
      <c r="A33" s="51"/>
      <c r="B33" s="51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2"/>
    </row>
    <row r="34" spans="1:11" s="23" customFormat="1" ht="15" customHeight="1" x14ac:dyDescent="0.25">
      <c r="A34" s="51"/>
      <c r="B34" s="51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2"/>
      <c r="J34" s="53"/>
    </row>
    <row r="35" spans="1:11" s="23" customFormat="1" ht="15" customHeight="1" x14ac:dyDescent="0.25">
      <c r="A35" s="51"/>
      <c r="B35" s="51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2"/>
    </row>
    <row r="36" spans="1:11" s="23" customFormat="1" ht="39.75" customHeight="1" x14ac:dyDescent="0.25">
      <c r="A36" s="51"/>
      <c r="B36" s="51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2"/>
    </row>
    <row r="37" spans="1:11" s="23" customFormat="1" ht="30" customHeight="1" x14ac:dyDescent="0.25">
      <c r="A37" s="51"/>
      <c r="B37" s="51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2"/>
    </row>
    <row r="38" spans="1:11" s="23" customFormat="1" ht="51" customHeight="1" x14ac:dyDescent="0.25">
      <c r="A38" s="47" t="s">
        <v>29</v>
      </c>
      <c r="B38" s="28"/>
      <c r="C38" s="20">
        <f t="shared" ref="C38:H38" si="3">SUM(C39:C42)</f>
        <v>3537121623</v>
      </c>
      <c r="D38" s="20">
        <f t="shared" si="3"/>
        <v>108605656</v>
      </c>
      <c r="E38" s="20">
        <f t="shared" si="3"/>
        <v>3645727279</v>
      </c>
      <c r="F38" s="20">
        <f t="shared" si="3"/>
        <v>1909914196</v>
      </c>
      <c r="G38" s="20">
        <f t="shared" si="3"/>
        <v>1909914196</v>
      </c>
      <c r="H38" s="20">
        <f t="shared" si="3"/>
        <v>-1627207427</v>
      </c>
      <c r="I38" s="52"/>
    </row>
    <row r="39" spans="1:11" s="23" customFormat="1" ht="15" customHeight="1" x14ac:dyDescent="0.25">
      <c r="A39" s="51"/>
      <c r="B39" s="51" t="s">
        <v>16</v>
      </c>
      <c r="C39" s="18">
        <f>C11</f>
        <v>0</v>
      </c>
      <c r="D39" s="18">
        <f>D11</f>
        <v>0</v>
      </c>
      <c r="E39" s="18">
        <f>C39+D39</f>
        <v>0</v>
      </c>
      <c r="F39" s="18">
        <f>F11</f>
        <v>0</v>
      </c>
      <c r="G39" s="18">
        <f>G11</f>
        <v>0</v>
      </c>
      <c r="H39" s="19">
        <f t="shared" ref="H39:H40" si="4">SUM(G39-C39)</f>
        <v>0</v>
      </c>
      <c r="I39" s="52"/>
    </row>
    <row r="40" spans="1:11" s="23" customFormat="1" ht="15" customHeight="1" x14ac:dyDescent="0.25">
      <c r="A40" s="51"/>
      <c r="B40" s="51" t="s">
        <v>19</v>
      </c>
      <c r="C40" s="18">
        <f>C14</f>
        <v>0</v>
      </c>
      <c r="D40" s="18">
        <f>D14</f>
        <v>4773421</v>
      </c>
      <c r="E40" s="18">
        <f>C40+D40</f>
        <v>4773421</v>
      </c>
      <c r="F40" s="18">
        <f>F14</f>
        <v>4773421</v>
      </c>
      <c r="G40" s="18">
        <f>G14</f>
        <v>4773421</v>
      </c>
      <c r="H40" s="19">
        <f t="shared" si="4"/>
        <v>4773421</v>
      </c>
      <c r="I40" s="52"/>
    </row>
    <row r="41" spans="1:11" s="23" customFormat="1" ht="30" customHeight="1" x14ac:dyDescent="0.25">
      <c r="A41" s="51"/>
      <c r="B41" s="51" t="s">
        <v>21</v>
      </c>
      <c r="C41" s="19">
        <f>C16</f>
        <v>116695468</v>
      </c>
      <c r="D41" s="19">
        <f>D16</f>
        <v>6513770</v>
      </c>
      <c r="E41" s="19">
        <f>SUM(C41:D41)</f>
        <v>123209238</v>
      </c>
      <c r="F41" s="19">
        <f>F16</f>
        <v>78512413</v>
      </c>
      <c r="G41" s="19">
        <f>G16</f>
        <v>78512413</v>
      </c>
      <c r="H41" s="19">
        <f>SUM(G41-C41)</f>
        <v>-38183055</v>
      </c>
      <c r="I41" s="52"/>
    </row>
    <row r="42" spans="1:11" s="23" customFormat="1" ht="30" customHeight="1" x14ac:dyDescent="0.25">
      <c r="A42" s="51"/>
      <c r="B42" s="51" t="s">
        <v>23</v>
      </c>
      <c r="C42" s="18">
        <f>C17+C18</f>
        <v>3420426155</v>
      </c>
      <c r="D42" s="18">
        <f>D17+D18</f>
        <v>97318465</v>
      </c>
      <c r="E42" s="19">
        <f>SUM(C42:D42)</f>
        <v>3517744620</v>
      </c>
      <c r="F42" s="18">
        <f>F17+F18</f>
        <v>1826628362</v>
      </c>
      <c r="G42" s="18">
        <f>G17+G18</f>
        <v>1826628362</v>
      </c>
      <c r="H42" s="19">
        <f>SUM(G42-C42)</f>
        <v>-1593797793</v>
      </c>
      <c r="I42" s="52"/>
    </row>
    <row r="43" spans="1:11" s="23" customFormat="1" ht="5.0999999999999996" customHeight="1" x14ac:dyDescent="0.25">
      <c r="A43" s="54"/>
      <c r="B43" s="54"/>
      <c r="C43" s="55"/>
      <c r="D43" s="55"/>
      <c r="E43" s="19"/>
      <c r="F43" s="56"/>
      <c r="G43" s="56"/>
      <c r="H43" s="56"/>
      <c r="I43" s="52"/>
    </row>
    <row r="44" spans="1:11" s="23" customFormat="1" ht="15" customHeight="1" x14ac:dyDescent="0.25">
      <c r="A44" s="47" t="s">
        <v>30</v>
      </c>
      <c r="B44" s="47"/>
      <c r="C44" s="48">
        <v>0</v>
      </c>
      <c r="D44" s="20">
        <f>D45</f>
        <v>0</v>
      </c>
      <c r="E44" s="20">
        <f>E45</f>
        <v>0</v>
      </c>
      <c r="F44" s="20">
        <f>F45</f>
        <v>0</v>
      </c>
      <c r="G44" s="20">
        <f>G45</f>
        <v>0</v>
      </c>
      <c r="H44" s="20">
        <f>H45</f>
        <v>0</v>
      </c>
      <c r="I44" s="52"/>
    </row>
    <row r="45" spans="1:11" s="23" customFormat="1" ht="15" customHeight="1" x14ac:dyDescent="0.25">
      <c r="B45" s="51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2"/>
    </row>
    <row r="46" spans="1:11" s="3" customFormat="1" ht="2.25" customHeight="1" x14ac:dyDescent="0.2">
      <c r="A46" s="57"/>
      <c r="B46" s="57"/>
      <c r="C46" s="58"/>
      <c r="D46" s="58"/>
      <c r="E46" s="58"/>
      <c r="F46" s="58"/>
      <c r="G46" s="58"/>
      <c r="H46" s="58"/>
      <c r="I46" s="15"/>
    </row>
    <row r="47" spans="1:11" s="3" customFormat="1" ht="15.75" customHeight="1" x14ac:dyDescent="0.2">
      <c r="A47" s="31" t="s">
        <v>25</v>
      </c>
      <c r="B47" s="31"/>
      <c r="C47" s="59">
        <f>C29+C38+C44</f>
        <v>3537121623</v>
      </c>
      <c r="D47" s="59">
        <f>D29+D38+D44</f>
        <v>108605656</v>
      </c>
      <c r="E47" s="59">
        <f t="shared" ref="E47:G47" si="5">E29+E38+E44</f>
        <v>3645727279</v>
      </c>
      <c r="F47" s="59">
        <f t="shared" si="5"/>
        <v>1909914196</v>
      </c>
      <c r="G47" s="59">
        <f t="shared" si="5"/>
        <v>1909914196</v>
      </c>
      <c r="H47" s="33">
        <f>SUM(G47-C47)</f>
        <v>-1627207427</v>
      </c>
      <c r="I47" s="43"/>
    </row>
    <row r="48" spans="1:11" s="3" customFormat="1" ht="13.5" customHeight="1" x14ac:dyDescent="0.2">
      <c r="A48" s="60"/>
      <c r="B48" s="60"/>
      <c r="C48" s="61"/>
      <c r="D48" s="61"/>
      <c r="E48" s="62"/>
      <c r="F48" s="38" t="s">
        <v>26</v>
      </c>
      <c r="G48" s="39"/>
      <c r="H48" s="40"/>
      <c r="I48" s="2"/>
      <c r="J48" s="63"/>
      <c r="K48" s="63"/>
    </row>
    <row r="49" spans="1:11" s="3" customFormat="1" ht="14.25" x14ac:dyDescent="0.2">
      <c r="A49" s="64"/>
      <c r="B49" s="64"/>
      <c r="C49" s="64"/>
      <c r="D49" s="64"/>
      <c r="E49" s="64"/>
      <c r="F49" s="14"/>
      <c r="G49" s="14"/>
      <c r="H49" s="14"/>
      <c r="I49" s="15"/>
    </row>
    <row r="50" spans="1:11" s="3" customFormat="1" ht="14.25" x14ac:dyDescent="0.2">
      <c r="A50" s="65" t="s">
        <v>31</v>
      </c>
      <c r="B50" s="65"/>
      <c r="C50" s="65"/>
      <c r="D50" s="65"/>
      <c r="E50" s="65"/>
      <c r="F50" s="66"/>
      <c r="G50" s="66"/>
      <c r="H50" s="66"/>
      <c r="I50" s="67"/>
      <c r="J50" s="65"/>
      <c r="K50" s="65"/>
    </row>
    <row r="51" spans="1:11" s="3" customFormat="1" ht="14.25" x14ac:dyDescent="0.2">
      <c r="A51" s="65"/>
      <c r="B51" s="65"/>
      <c r="C51" s="65"/>
      <c r="D51" s="65"/>
      <c r="E51" s="65"/>
      <c r="F51" s="65"/>
      <c r="G51" s="65"/>
      <c r="H51" s="65"/>
      <c r="I51" s="67"/>
      <c r="J51" s="65"/>
      <c r="K51" s="65"/>
    </row>
    <row r="52" spans="1:11" s="3" customFormat="1" ht="14.25" x14ac:dyDescent="0.2">
      <c r="A52" s="65"/>
      <c r="B52" s="65"/>
      <c r="C52" s="65"/>
      <c r="D52" s="65"/>
      <c r="E52" s="65"/>
      <c r="F52" s="65"/>
      <c r="G52" s="65"/>
      <c r="H52" s="65"/>
      <c r="I52" s="67"/>
      <c r="J52" s="65"/>
      <c r="K52" s="65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2022-07-26T18:07:51Z</dcterms:created>
  <dcterms:modified xsi:type="dcterms:W3CDTF">2022-07-26T18:07:51Z</dcterms:modified>
</cp:coreProperties>
</file>