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I RESULTADOS TRANSPARENCIA 2o. TRIMESTRE\ENTIDADES 2 SEGURIDAD SOCIAL\"/>
    </mc:Choice>
  </mc:AlternateContent>
  <bookViews>
    <workbookView xWindow="0" yWindow="0" windowWidth="19440" windowHeight="9135" tabRatio="773"/>
  </bookViews>
  <sheets>
    <sheet name="cuadro de indicadores" sheetId="15" r:id="rId1"/>
  </sheets>
  <definedNames>
    <definedName name="__xlnm.Print_Titles" localSheetId="0">'cuadro de indicadores'!$A$1:$EC$6</definedName>
    <definedName name="Excel_BuiltIn_Print_Titles" localSheetId="0">'cuadro de indicadores'!$A$1:$EC$6</definedName>
    <definedName name="_xlnm.Print_Titles" localSheetId="0">'cuadro de indicadores'!$1:$6</definedName>
  </definedNames>
  <calcPr calcId="152511"/>
</workbook>
</file>

<file path=xl/calcChain.xml><?xml version="1.0" encoding="utf-8"?>
<calcChain xmlns="http://schemas.openxmlformats.org/spreadsheetml/2006/main">
  <c r="H33" i="15" l="1"/>
  <c r="J17" i="15"/>
  <c r="I17" i="15"/>
  <c r="G92" i="15"/>
  <c r="G91" i="15"/>
  <c r="O90" i="15"/>
  <c r="G89" i="15"/>
  <c r="G88" i="15"/>
  <c r="G87" i="15"/>
  <c r="O86" i="15"/>
  <c r="G85" i="15"/>
  <c r="G84" i="15"/>
  <c r="G83" i="15"/>
  <c r="G82" i="15"/>
  <c r="O81" i="15"/>
  <c r="G80" i="15"/>
  <c r="G79" i="15"/>
  <c r="O78" i="15"/>
  <c r="G77" i="15"/>
  <c r="G76" i="15"/>
  <c r="O75" i="15"/>
  <c r="G74" i="15"/>
  <c r="O73" i="15"/>
  <c r="G72" i="15"/>
  <c r="G68" i="15"/>
  <c r="G67" i="15"/>
  <c r="G66" i="15"/>
  <c r="O65" i="15"/>
  <c r="G64" i="15"/>
  <c r="O63" i="15"/>
  <c r="G62" i="15"/>
  <c r="G61" i="15"/>
  <c r="O60" i="15"/>
  <c r="J56" i="15"/>
  <c r="I56" i="15"/>
  <c r="H56" i="15"/>
  <c r="O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J33" i="15"/>
  <c r="I33" i="15"/>
  <c r="G31" i="15"/>
  <c r="G30" i="15"/>
  <c r="G29" i="15"/>
  <c r="G28" i="15"/>
  <c r="O27" i="15"/>
  <c r="G26" i="15"/>
  <c r="G25" i="15"/>
  <c r="O24" i="15"/>
  <c r="G23" i="15"/>
  <c r="G22" i="15"/>
  <c r="O21" i="15"/>
  <c r="H17" i="15"/>
  <c r="O12" i="15" l="1"/>
  <c r="I8" i="15" l="1"/>
  <c r="G14" i="15" l="1"/>
  <c r="G13" i="15"/>
  <c r="J8" i="15" l="1"/>
  <c r="H8" i="15"/>
</calcChain>
</file>

<file path=xl/sharedStrings.xml><?xml version="1.0" encoding="utf-8"?>
<sst xmlns="http://schemas.openxmlformats.org/spreadsheetml/2006/main" count="168" uniqueCount="107">
  <si>
    <t>METAS</t>
  </si>
  <si>
    <t>BENEFICIARIOS</t>
  </si>
  <si>
    <t>PROYECTOS /  METAS (CONCEPTOS)</t>
  </si>
  <si>
    <t>PROGRAM.
ANUAL</t>
  </si>
  <si>
    <t>MUNICIPIO</t>
  </si>
  <si>
    <t>LOCALIDAD</t>
  </si>
  <si>
    <t>PERSONA</t>
  </si>
  <si>
    <t>Cobertura Estatal</t>
  </si>
  <si>
    <t>UNIDAD DE
MEDIDA</t>
  </si>
  <si>
    <t>HOMBRE</t>
  </si>
  <si>
    <t>Servicios de mantenimiento al parque vehicular</t>
  </si>
  <si>
    <t>Servicios de mantenimiento a inmuebles</t>
  </si>
  <si>
    <t>Servicios de mantenimiento a equipos médicos</t>
  </si>
  <si>
    <t>Adquisición de equipo administrativo</t>
  </si>
  <si>
    <t>Sesión</t>
  </si>
  <si>
    <t>Servicio</t>
  </si>
  <si>
    <t>Solicitud</t>
  </si>
  <si>
    <t>Equipo</t>
  </si>
  <si>
    <t>RECTORÍA DEL SISTEMA DE SALUD</t>
  </si>
  <si>
    <t>PRESTACIÓN DE SERVICIOS DE SALUD A LA PERSONA</t>
  </si>
  <si>
    <t>Consulta</t>
  </si>
  <si>
    <t>Préstamos hipotecarios</t>
  </si>
  <si>
    <t>Préstamo</t>
  </si>
  <si>
    <t>OTROS DE SEGURIDAD SOCIAL Y ASISTENCIA SOCIAL</t>
  </si>
  <si>
    <t>Trámite</t>
  </si>
  <si>
    <t>Solicitudes de pensiones nuevas autorizadas</t>
  </si>
  <si>
    <t>ADMINISTRACIÓN DEL FIDEICOMISO DE PENSIONES</t>
  </si>
  <si>
    <t>Pago</t>
  </si>
  <si>
    <t>VIVIENDA Y SERVICIOS A LA COMUNIDAD</t>
  </si>
  <si>
    <t xml:space="preserve">VIVIENDA  </t>
  </si>
  <si>
    <t>Préstamos hipotecarios otorgados con recursos del Fondo de Préstamos</t>
  </si>
  <si>
    <t>ATENCIÓN MÉDICA PREVENTIVA</t>
  </si>
  <si>
    <t>Promoción de la salud</t>
  </si>
  <si>
    <t>Prevención y control de enfermedades</t>
  </si>
  <si>
    <t>Acción</t>
  </si>
  <si>
    <t>GASTOS DE ADMINISTRACIÓN</t>
  </si>
  <si>
    <t>PAGO DE PENSIONES</t>
  </si>
  <si>
    <t>PAGO DE PENSIONES (SECTOR POLICIAL)</t>
  </si>
  <si>
    <t>GESTIÓN DE PENSIONES Y PAGOS ESPECIALES</t>
  </si>
  <si>
    <t xml:space="preserve">Trámites de pagos por bono de continuidad </t>
  </si>
  <si>
    <t xml:space="preserve">PRESTACIONES DEPORTIVAS Y CULTURALES </t>
  </si>
  <si>
    <t>Horas clase en cursos ordinarios impartidas</t>
  </si>
  <si>
    <t>Horas clase en cursos de verano impartidas</t>
  </si>
  <si>
    <t>Hora</t>
  </si>
  <si>
    <t>GESTIÓN Y OTORGAMIENTO DE PRESTACIONES ECONÓMICAS</t>
  </si>
  <si>
    <t>Solicitudes atendidas en préstamos a corto plazo e hipotecarios</t>
  </si>
  <si>
    <t>PRÉSTAMOS A CORTO PLAZO</t>
  </si>
  <si>
    <t xml:space="preserve">Préstamos a corto plazo </t>
  </si>
  <si>
    <t>Préstamos a corto plazo otorgados con recursos del Fondo de Préstamos</t>
  </si>
  <si>
    <t>Préstamos a corto plazo emergentes otorgados con recursos del Fondo de Préstamos</t>
  </si>
  <si>
    <t>Préstamos a corto plazo especiales otorgados con recursos del Fondo de Préstamos</t>
  </si>
  <si>
    <t>PRESTACIONES SOCIALES AL ADULTO MAYOR</t>
  </si>
  <si>
    <t xml:space="preserve">Sesiones de rehabilitación otorgadas </t>
  </si>
  <si>
    <t>PRÉSTAMOS HIPOTECARIOS</t>
  </si>
  <si>
    <t xml:space="preserve">Trámites de pagos de pensiones </t>
  </si>
  <si>
    <t>Consultas de medicina general otorgadas</t>
  </si>
  <si>
    <t>Consultas de medicina especializada otorgadas</t>
  </si>
  <si>
    <t xml:space="preserve">Personas violentadas que reciben atención especializada </t>
  </si>
  <si>
    <t>Sesiones, pláticas y cursos-talleres realizados</t>
  </si>
  <si>
    <t>Persona</t>
  </si>
  <si>
    <t>Adquisición de equipo médico</t>
  </si>
  <si>
    <t>Trámites de pago de pensiones del sector policial</t>
  </si>
  <si>
    <t>Trámites de pagos especiales procedentes</t>
  </si>
  <si>
    <t>Consultas gerontológica integral otorgadas</t>
  </si>
  <si>
    <t>Horas de actividades de atención social otorgadas</t>
  </si>
  <si>
    <t>OTORGAMIENTO DE PRESTACIONES ECONÓMICAS CON PERSPECTIVA DE GÉNERO</t>
  </si>
  <si>
    <t>Préstamos a corto plazo otorgados con perspectiva de género</t>
  </si>
  <si>
    <t>Solicitudes atendidas de préstamos a corto plazo otorgados con perspectiva de género</t>
  </si>
  <si>
    <t>Sesiones de junta directiva realizadas</t>
  </si>
  <si>
    <t>Eventos realizados</t>
  </si>
  <si>
    <t>Evento</t>
  </si>
  <si>
    <t>Dictámenes de pensiones atendidos</t>
  </si>
  <si>
    <t>Dictamen</t>
  </si>
  <si>
    <t>Programa Operativo Anual y Presupuesto de Ingresos y Egresos del Instituto Autorizado</t>
  </si>
  <si>
    <t>Documento</t>
  </si>
  <si>
    <t>Informe</t>
  </si>
  <si>
    <t>Informes financieros y de gestión del Instituto</t>
  </si>
  <si>
    <t>Solicitudes de reembolso de gastos médicos procedentes</t>
  </si>
  <si>
    <t>Servicio de mantenimiento a sistemas informáticos atendidos</t>
  </si>
  <si>
    <t>Adquisición de equipos informáticos</t>
  </si>
  <si>
    <t>Servicios de soporte y asistencia técnica</t>
  </si>
  <si>
    <t>Reunión de revisión del Sistema de Gestión de la Calidad por la Dirección</t>
  </si>
  <si>
    <t>Reunión</t>
  </si>
  <si>
    <t>Estados financieros emitidos</t>
  </si>
  <si>
    <t>Credenciales emitidas a los afiliados</t>
  </si>
  <si>
    <t>Credencial</t>
  </si>
  <si>
    <t>Pagos especiales, de pensiones y por bono de continuidad realizados</t>
  </si>
  <si>
    <t>Gestiones en los diferentes hospitales de la Ciudad de México</t>
  </si>
  <si>
    <t>Gestión</t>
  </si>
  <si>
    <t>Servicio de validación de contratos y convenios realizados</t>
  </si>
  <si>
    <t>SUBFUNCIÓN / TIPO DE PROYECTO</t>
  </si>
  <si>
    <t>ALCANZ. AL
PERIODO</t>
  </si>
  <si>
    <t>MUJER</t>
  </si>
  <si>
    <t>INDICADORES DE RESULTADOS</t>
  </si>
  <si>
    <t>PROYECTOS DE GASTO CORRIENTE:</t>
  </si>
  <si>
    <t>ATENCIÓN A LOS SERVICIOS DE SALUD CON PERSPECTIVA DE GÉNERO</t>
  </si>
  <si>
    <t>Trámites otorgados a personas afiliadas en la Oficina de Enlace en Tapachula de Córdova y Ordóñez</t>
  </si>
  <si>
    <t>Trámite por devolución de cuota del Fondo de Préstamos procedentes</t>
  </si>
  <si>
    <t>SERVICIOS MÉDICOS GENERALES Y DE  ESPECIALIDAD</t>
  </si>
  <si>
    <t>SALUD</t>
  </si>
  <si>
    <t>PROTECCIÓN SOCIAL</t>
  </si>
  <si>
    <t>MODIF.
ANUAL</t>
  </si>
  <si>
    <t>% CUMPLIM./
MODIF.</t>
  </si>
  <si>
    <t>PRESUPUESTO
APROBADO
( PESOS )</t>
  </si>
  <si>
    <t>PRESUPUESTO
MODIFICADO
( PESOS )</t>
  </si>
  <si>
    <t>PRESUPUESTO
DEVENGADO 
( PESOS )</t>
  </si>
  <si>
    <r>
      <t>Ente Público: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Instituto de Seguridad Social de los Trabajadores del Estado de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</si>
</sst>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;&quot; (&quot;#,##0.00\);&quot; -&quot;#\ ;@\ "/>
    <numFmt numFmtId="165" formatCode="#\ ###\ ###\ ###.00\ ;\(#\ ###\ ###\ ##0.00&quot; )&quot;"/>
    <numFmt numFmtId="166" formatCode="#\ ###\ ###\ ###\ ;\(#\ ###\ ###\ ##0&quot; )&quot;"/>
    <numFmt numFmtId="167" formatCode="#\ ###\ ###\ ##0.00\ ;\(#\ ###\ ###\ ##0.00\)"/>
    <numFmt numFmtId="168" formatCode="#,##0\ ;&quot; (&quot;#,##0\);&quot; -&quot;#\ ;@\ "/>
  </numFmts>
  <fonts count="18" x14ac:knownFonts="1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FAFAF"/>
        <bgColor indexed="47"/>
      </patternFill>
    </fill>
    <fill>
      <patternFill patternType="solid">
        <fgColor rgb="FFD9D9D9"/>
        <bgColor indexed="4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7">
    <xf numFmtId="0" fontId="0" fillId="0" borderId="0"/>
    <xf numFmtId="0" fontId="11" fillId="0" borderId="0"/>
    <xf numFmtId="164" fontId="11" fillId="0" borderId="0"/>
    <xf numFmtId="164" fontId="11" fillId="0" borderId="0"/>
    <xf numFmtId="0" fontId="1" fillId="0" borderId="0"/>
    <xf numFmtId="0" fontId="11" fillId="0" borderId="0"/>
    <xf numFmtId="0" fontId="11" fillId="0" borderId="0"/>
  </cellStyleXfs>
  <cellXfs count="169">
    <xf numFmtId="0" fontId="0" fillId="0" borderId="0" xfId="0"/>
    <xf numFmtId="0" fontId="11" fillId="0" borderId="0" xfId="1" applyProtection="1">
      <protection locked="0"/>
    </xf>
    <xf numFmtId="0" fontId="3" fillId="0" borderId="0" xfId="1" applyFont="1" applyAlignment="1" applyProtection="1">
      <alignment horizontal="center" vertical="center"/>
      <protection locked="0"/>
    </xf>
    <xf numFmtId="165" fontId="11" fillId="0" borderId="0" xfId="1" applyNumberFormat="1" applyProtection="1">
      <protection locked="0"/>
    </xf>
    <xf numFmtId="0" fontId="0" fillId="0" borderId="0" xfId="1" applyFont="1" applyAlignment="1" applyProtection="1">
      <alignment horizontal="right"/>
      <protection locked="0"/>
    </xf>
    <xf numFmtId="0" fontId="11" fillId="0" borderId="0" xfId="1" applyAlignment="1" applyProtection="1">
      <alignment horizontal="right"/>
      <protection locked="0"/>
    </xf>
    <xf numFmtId="0" fontId="11" fillId="0" borderId="0" xfId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0" fillId="0" borderId="0" xfId="1" applyFont="1" applyAlignment="1" applyProtection="1">
      <alignment horizontal="center" vertical="center"/>
      <protection locked="0"/>
    </xf>
    <xf numFmtId="165" fontId="11" fillId="0" borderId="0" xfId="1" applyNumberFormat="1" applyAlignment="1" applyProtection="1">
      <alignment horizontal="center"/>
      <protection locked="0"/>
    </xf>
    <xf numFmtId="165" fontId="5" fillId="0" borderId="0" xfId="1" applyNumberFormat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right"/>
      <protection locked="0"/>
    </xf>
    <xf numFmtId="4" fontId="2" fillId="0" borderId="0" xfId="1" applyNumberFormat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4" fontId="8" fillId="0" borderId="0" xfId="1" applyNumberFormat="1" applyFont="1" applyAlignment="1" applyProtection="1">
      <alignment horizontal="center"/>
      <protection locked="0"/>
    </xf>
    <xf numFmtId="4" fontId="4" fillId="0" borderId="0" xfId="1" applyNumberFormat="1" applyFont="1" applyProtection="1">
      <protection locked="0"/>
    </xf>
    <xf numFmtId="0" fontId="0" fillId="0" borderId="0" xfId="1" applyFont="1" applyAlignment="1" applyProtection="1">
      <alignment vertical="top"/>
      <protection locked="0"/>
    </xf>
    <xf numFmtId="165" fontId="0" fillId="0" borderId="0" xfId="1" applyNumberFormat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right" vertical="top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3" fillId="0" borderId="0" xfId="1" applyFont="1" applyBorder="1" applyProtection="1">
      <protection locked="0"/>
    </xf>
    <xf numFmtId="0" fontId="10" fillId="0" borderId="0" xfId="1" applyFont="1" applyBorder="1" applyProtection="1">
      <protection locked="0"/>
    </xf>
    <xf numFmtId="167" fontId="11" fillId="0" borderId="0" xfId="1" applyNumberFormat="1" applyFill="1" applyBorder="1" applyAlignment="1" applyProtection="1">
      <alignment horizontal="right" vertical="top"/>
    </xf>
    <xf numFmtId="167" fontId="11" fillId="0" borderId="0" xfId="1" applyNumberFormat="1" applyFont="1" applyBorder="1" applyAlignment="1" applyProtection="1">
      <alignment horizontal="right" vertical="top"/>
      <protection locked="0"/>
    </xf>
    <xf numFmtId="167" fontId="11" fillId="0" borderId="0" xfId="1" applyNumberFormat="1" applyBorder="1" applyAlignment="1">
      <alignment horizontal="right" vertical="top"/>
    </xf>
    <xf numFmtId="0" fontId="17" fillId="0" borderId="0" xfId="1" applyFont="1" applyProtection="1">
      <protection locked="0"/>
    </xf>
    <xf numFmtId="0" fontId="6" fillId="0" borderId="0" xfId="1" applyFont="1" applyBorder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center" vertical="top"/>
      <protection locked="0"/>
    </xf>
    <xf numFmtId="165" fontId="0" fillId="0" borderId="0" xfId="1" applyNumberFormat="1" applyFont="1" applyBorder="1" applyAlignment="1" applyProtection="1">
      <alignment vertical="top"/>
      <protection locked="0"/>
    </xf>
    <xf numFmtId="166" fontId="0" fillId="0" borderId="0" xfId="1" applyNumberFormat="1" applyFont="1" applyBorder="1" applyAlignment="1" applyProtection="1">
      <alignment horizontal="right" vertical="top"/>
      <protection locked="0"/>
    </xf>
    <xf numFmtId="166" fontId="0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0" fontId="0" fillId="0" borderId="0" xfId="1" applyFont="1" applyBorder="1" applyAlignment="1" applyProtection="1">
      <alignment horizontal="center" vertical="top"/>
      <protection locked="0"/>
    </xf>
    <xf numFmtId="165" fontId="3" fillId="0" borderId="0" xfId="1" applyNumberFormat="1" applyFont="1" applyBorder="1" applyAlignment="1" applyProtection="1">
      <alignment horizontal="center" vertical="top"/>
      <protection locked="0"/>
    </xf>
    <xf numFmtId="165" fontId="0" fillId="0" borderId="0" xfId="2" applyNumberFormat="1" applyFont="1" applyBorder="1" applyAlignment="1" applyProtection="1">
      <alignment horizontal="center" vertical="top"/>
      <protection locked="0"/>
    </xf>
    <xf numFmtId="0" fontId="11" fillId="0" borderId="0" xfId="1" applyBorder="1" applyAlignment="1" applyProtection="1">
      <alignment vertical="top"/>
      <protection locked="0"/>
    </xf>
    <xf numFmtId="49" fontId="12" fillId="0" borderId="0" xfId="1" applyNumberFormat="1" applyFont="1" applyBorder="1" applyAlignment="1" applyProtection="1">
      <alignment horizontal="center" vertical="top"/>
      <protection locked="0"/>
    </xf>
    <xf numFmtId="49" fontId="2" fillId="0" borderId="0" xfId="1" applyNumberFormat="1" applyFont="1" applyBorder="1" applyAlignment="1" applyProtection="1">
      <alignment horizontal="center" vertical="top"/>
      <protection locked="0"/>
    </xf>
    <xf numFmtId="165" fontId="3" fillId="0" borderId="0" xfId="1" applyNumberFormat="1" applyFont="1" applyBorder="1" applyAlignment="1" applyProtection="1">
      <alignment vertical="top"/>
      <protection locked="0"/>
    </xf>
    <xf numFmtId="166" fontId="3" fillId="0" borderId="0" xfId="1" applyNumberFormat="1" applyFont="1" applyBorder="1" applyAlignment="1" applyProtection="1">
      <alignment horizontal="right" vertical="top"/>
      <protection locked="0"/>
    </xf>
    <xf numFmtId="166" fontId="3" fillId="0" borderId="0" xfId="1" applyNumberFormat="1" applyFont="1" applyBorder="1" applyAlignment="1">
      <alignment horizontal="center" vertical="top"/>
    </xf>
    <xf numFmtId="165" fontId="3" fillId="0" borderId="0" xfId="1" applyNumberFormat="1" applyFont="1" applyBorder="1" applyAlignment="1">
      <alignment vertical="top"/>
    </xf>
    <xf numFmtId="165" fontId="3" fillId="0" borderId="0" xfId="2" applyNumberFormat="1" applyFont="1" applyBorder="1" applyAlignment="1" applyProtection="1">
      <alignment horizontal="center" vertical="top"/>
      <protection locked="0"/>
    </xf>
    <xf numFmtId="0" fontId="0" fillId="0" borderId="0" xfId="1" applyFont="1" applyBorder="1" applyAlignment="1" applyProtection="1">
      <alignment vertical="top"/>
      <protection locked="0"/>
    </xf>
    <xf numFmtId="0" fontId="2" fillId="0" borderId="0" xfId="1" applyFont="1" applyBorder="1" applyAlignment="1" applyProtection="1">
      <alignment horizontal="justify" vertical="top" wrapText="1"/>
      <protection locked="0"/>
    </xf>
    <xf numFmtId="0" fontId="11" fillId="0" borderId="0" xfId="1" applyBorder="1" applyAlignment="1" applyProtection="1">
      <alignment horizontal="justify" vertical="top" wrapText="1"/>
      <protection locked="0"/>
    </xf>
    <xf numFmtId="0" fontId="11" fillId="0" borderId="0" xfId="1" applyBorder="1" applyAlignment="1" applyProtection="1">
      <alignment horizontal="center" vertical="top"/>
      <protection locked="0"/>
    </xf>
    <xf numFmtId="167" fontId="15" fillId="0" borderId="0" xfId="1" applyNumberFormat="1" applyFont="1" applyBorder="1" applyAlignment="1" applyProtection="1">
      <alignment vertical="top"/>
      <protection locked="0"/>
    </xf>
    <xf numFmtId="167" fontId="15" fillId="0" borderId="0" xfId="1" applyNumberFormat="1" applyFont="1" applyBorder="1" applyAlignment="1" applyProtection="1">
      <alignment horizontal="right" vertical="top"/>
      <protection locked="0"/>
    </xf>
    <xf numFmtId="167" fontId="11" fillId="0" borderId="0" xfId="1" applyNumberFormat="1" applyFont="1" applyBorder="1" applyAlignment="1">
      <alignment horizontal="right" vertical="top"/>
    </xf>
    <xf numFmtId="167" fontId="11" fillId="0" borderId="0" xfId="1" applyNumberFormat="1" applyFont="1" applyFill="1" applyBorder="1" applyAlignment="1">
      <alignment horizontal="right" vertical="top"/>
    </xf>
    <xf numFmtId="165" fontId="0" fillId="0" borderId="0" xfId="1" applyNumberFormat="1" applyFont="1" applyBorder="1" applyAlignment="1" applyProtection="1">
      <alignment horizontal="center" vertical="top"/>
      <protection locked="0"/>
    </xf>
    <xf numFmtId="0" fontId="11" fillId="0" borderId="0" xfId="1" applyNumberFormat="1" applyFont="1" applyFill="1" applyBorder="1" applyAlignment="1" applyProtection="1">
      <alignment horizontal="center" vertical="top"/>
      <protection locked="0"/>
    </xf>
    <xf numFmtId="1" fontId="11" fillId="0" borderId="0" xfId="1" applyNumberFormat="1" applyFont="1" applyFill="1" applyBorder="1" applyAlignment="1" applyProtection="1">
      <alignment horizontal="center" vertical="top"/>
      <protection locked="0"/>
    </xf>
    <xf numFmtId="0" fontId="0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ill="1" applyBorder="1" applyAlignment="1" applyProtection="1">
      <alignment horizontal="justify" vertical="top" wrapText="1"/>
      <protection locked="0"/>
    </xf>
    <xf numFmtId="0" fontId="0" fillId="0" borderId="0" xfId="1" applyFont="1" applyFill="1" applyBorder="1" applyAlignment="1" applyProtection="1">
      <alignment horizontal="center" vertical="top"/>
      <protection locked="0"/>
    </xf>
    <xf numFmtId="167" fontId="11" fillId="0" borderId="0" xfId="1" applyNumberFormat="1" applyFont="1" applyFill="1" applyBorder="1" applyAlignment="1" applyProtection="1">
      <alignment vertical="top"/>
      <protection locked="0"/>
    </xf>
    <xf numFmtId="167" fontId="11" fillId="0" borderId="0" xfId="1" applyNumberFormat="1" applyFont="1" applyFill="1" applyBorder="1" applyAlignment="1" applyProtection="1">
      <alignment horizontal="right" vertical="top"/>
      <protection locked="0"/>
    </xf>
    <xf numFmtId="167" fontId="15" fillId="0" borderId="0" xfId="1" applyNumberFormat="1" applyFont="1" applyBorder="1" applyAlignment="1">
      <alignment horizontal="right" vertical="top"/>
    </xf>
    <xf numFmtId="166" fontId="11" fillId="0" borderId="0" xfId="1" applyNumberFormat="1" applyFont="1" applyBorder="1" applyAlignment="1" applyProtection="1">
      <alignment horizontal="center" vertical="top"/>
      <protection locked="0"/>
    </xf>
    <xf numFmtId="167" fontId="11" fillId="0" borderId="0" xfId="1" applyNumberFormat="1" applyBorder="1" applyAlignment="1" applyProtection="1">
      <alignment vertical="top"/>
      <protection locked="0"/>
    </xf>
    <xf numFmtId="167" fontId="11" fillId="0" borderId="0" xfId="1" applyNumberFormat="1" applyFont="1" applyBorder="1" applyAlignment="1" applyProtection="1">
      <alignment vertical="top"/>
      <protection locked="0"/>
    </xf>
    <xf numFmtId="165" fontId="11" fillId="0" borderId="0" xfId="1" applyNumberFormat="1" applyBorder="1" applyAlignment="1" applyProtection="1">
      <alignment horizontal="center" vertical="top"/>
      <protection locked="0"/>
    </xf>
    <xf numFmtId="166" fontId="11" fillId="0" borderId="0" xfId="1" applyNumberFormat="1" applyBorder="1" applyAlignment="1" applyProtection="1">
      <alignment horizontal="center" vertical="top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165" fontId="3" fillId="0" borderId="0" xfId="1" applyNumberFormat="1" applyFont="1" applyBorder="1" applyAlignment="1" applyProtection="1">
      <alignment vertical="center"/>
      <protection locked="0"/>
    </xf>
    <xf numFmtId="166" fontId="3" fillId="0" borderId="0" xfId="1" applyNumberFormat="1" applyFont="1" applyBorder="1" applyAlignment="1" applyProtection="1">
      <alignment horizontal="right" vertical="center"/>
      <protection locked="0"/>
    </xf>
    <xf numFmtId="166" fontId="3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 applyProtection="1">
      <alignment horizontal="center" vertical="center"/>
      <protection locked="0"/>
    </xf>
    <xf numFmtId="165" fontId="3" fillId="0" borderId="0" xfId="2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 applyProtection="1">
      <alignment vertical="center"/>
      <protection locked="0"/>
    </xf>
    <xf numFmtId="49" fontId="12" fillId="0" borderId="0" xfId="1" applyNumberFormat="1" applyFont="1" applyBorder="1" applyAlignment="1" applyProtection="1">
      <alignment horizontal="center" vertical="center"/>
      <protection locked="0"/>
    </xf>
    <xf numFmtId="166" fontId="3" fillId="0" borderId="0" xfId="1" applyNumberFormat="1" applyFont="1" applyFill="1" applyBorder="1" applyAlignment="1">
      <alignment horizontal="center" vertical="center"/>
    </xf>
    <xf numFmtId="167" fontId="11" fillId="0" borderId="0" xfId="1" applyNumberFormat="1" applyFill="1" applyBorder="1" applyAlignment="1" applyProtection="1">
      <alignment horizontal="right" vertical="top"/>
      <protection locked="0"/>
    </xf>
    <xf numFmtId="0" fontId="11" fillId="0" borderId="0" xfId="1" applyFont="1" applyFill="1" applyBorder="1" applyAlignment="1" applyProtection="1">
      <alignment horizontal="justify" vertical="top" wrapText="1"/>
      <protection locked="0"/>
    </xf>
    <xf numFmtId="0" fontId="0" fillId="0" borderId="0" xfId="1" applyFont="1" applyBorder="1" applyAlignment="1" applyProtection="1">
      <alignment horizontal="justify" vertical="top" wrapText="1"/>
      <protection locked="0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165" fontId="3" fillId="0" borderId="0" xfId="1" applyNumberFormat="1" applyFont="1" applyFill="1" applyBorder="1" applyAlignment="1" applyProtection="1">
      <alignment vertical="center"/>
      <protection locked="0"/>
    </xf>
    <xf numFmtId="166" fontId="3" fillId="0" borderId="0" xfId="1" applyNumberFormat="1" applyFont="1" applyFill="1" applyBorder="1" applyAlignment="1" applyProtection="1">
      <alignment horizontal="right" vertical="center"/>
      <protection locked="0"/>
    </xf>
    <xf numFmtId="1" fontId="11" fillId="0" borderId="0" xfId="1" applyNumberFormat="1" applyFont="1" applyBorder="1" applyAlignment="1" applyProtection="1">
      <alignment horizontal="center" vertical="top"/>
      <protection locked="0"/>
    </xf>
    <xf numFmtId="0" fontId="0" fillId="0" borderId="1" xfId="1" applyFont="1" applyFill="1" applyBorder="1" applyAlignment="1" applyProtection="1">
      <alignment horizontal="center" vertical="top"/>
      <protection locked="0"/>
    </xf>
    <xf numFmtId="167" fontId="11" fillId="0" borderId="1" xfId="1" applyNumberFormat="1" applyFont="1" applyFill="1" applyBorder="1" applyAlignment="1" applyProtection="1">
      <alignment vertical="top"/>
      <protection locked="0"/>
    </xf>
    <xf numFmtId="167" fontId="11" fillId="0" borderId="1" xfId="1" applyNumberFormat="1" applyFont="1" applyFill="1" applyBorder="1" applyAlignment="1" applyProtection="1">
      <alignment horizontal="right" vertical="top"/>
      <protection locked="0"/>
    </xf>
    <xf numFmtId="167" fontId="11" fillId="0" borderId="1" xfId="1" applyNumberFormat="1" applyFill="1" applyBorder="1" applyAlignment="1" applyProtection="1">
      <alignment horizontal="right" vertical="top"/>
      <protection locked="0"/>
    </xf>
    <xf numFmtId="0" fontId="2" fillId="0" borderId="0" xfId="1" applyNumberFormat="1" applyFont="1" applyBorder="1" applyAlignment="1" applyProtection="1">
      <alignment vertical="top" wrapText="1"/>
      <protection locked="0"/>
    </xf>
    <xf numFmtId="166" fontId="0" fillId="0" borderId="0" xfId="1" applyNumberFormat="1" applyFont="1" applyBorder="1" applyAlignment="1" applyProtection="1">
      <alignment horizontal="center" vertical="top"/>
      <protection locked="0"/>
    </xf>
    <xf numFmtId="0" fontId="0" fillId="0" borderId="0" xfId="1" applyNumberFormat="1" applyFont="1" applyBorder="1" applyAlignment="1" applyProtection="1">
      <alignment vertical="top"/>
      <protection locked="0"/>
    </xf>
    <xf numFmtId="166" fontId="3" fillId="0" borderId="0" xfId="1" applyNumberFormat="1" applyFont="1" applyFill="1" applyBorder="1" applyAlignment="1">
      <alignment horizontal="center" vertical="top"/>
    </xf>
    <xf numFmtId="0" fontId="2" fillId="0" borderId="0" xfId="1" applyFont="1" applyBorder="1" applyAlignment="1" applyProtection="1">
      <alignment horizontal="justify" vertical="top"/>
      <protection locked="0"/>
    </xf>
    <xf numFmtId="167" fontId="2" fillId="0" borderId="0" xfId="1" applyNumberFormat="1" applyFont="1" applyBorder="1" applyAlignment="1" applyProtection="1">
      <alignment vertical="top"/>
      <protection locked="0"/>
    </xf>
    <xf numFmtId="167" fontId="2" fillId="0" borderId="0" xfId="1" applyNumberFormat="1" applyFont="1" applyFill="1" applyBorder="1" applyAlignment="1" applyProtection="1">
      <alignment horizontal="right" vertical="top"/>
      <protection locked="0"/>
    </xf>
    <xf numFmtId="0" fontId="0" fillId="0" borderId="0" xfId="1" applyFont="1" applyBorder="1" applyAlignment="1" applyProtection="1">
      <alignment horizontal="justify" vertical="top"/>
      <protection locked="0"/>
    </xf>
    <xf numFmtId="167" fontId="15" fillId="0" borderId="0" xfId="1" applyNumberFormat="1" applyFont="1" applyFill="1" applyBorder="1" applyAlignment="1">
      <alignment horizontal="right" vertical="top"/>
    </xf>
    <xf numFmtId="167" fontId="15" fillId="0" borderId="0" xfId="1" applyNumberFormat="1" applyFont="1" applyFill="1" applyBorder="1" applyAlignment="1" applyProtection="1">
      <alignment horizontal="right" vertical="top"/>
      <protection locked="0"/>
    </xf>
    <xf numFmtId="167" fontId="0" fillId="0" borderId="0" xfId="1" applyNumberFormat="1" applyFont="1" applyFill="1" applyBorder="1" applyAlignment="1">
      <alignment horizontal="right" vertical="top"/>
    </xf>
    <xf numFmtId="0" fontId="11" fillId="0" borderId="0" xfId="1" applyFont="1" applyBorder="1" applyAlignment="1" applyProtection="1">
      <alignment horizontal="justify" vertical="top"/>
      <protection locked="0"/>
    </xf>
    <xf numFmtId="167" fontId="11" fillId="0" borderId="0" xfId="1" applyNumberFormat="1" applyFill="1" applyBorder="1" applyAlignment="1">
      <alignment horizontal="right" vertical="top"/>
    </xf>
    <xf numFmtId="0" fontId="11" fillId="0" borderId="0" xfId="1" applyAlignment="1" applyProtection="1">
      <alignment vertical="top"/>
      <protection locked="0"/>
    </xf>
    <xf numFmtId="168" fontId="11" fillId="0" borderId="0" xfId="2" applyNumberFormat="1" applyBorder="1" applyAlignment="1">
      <alignment vertical="top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11" fillId="0" borderId="0" xfId="1" applyFill="1" applyBorder="1" applyAlignment="1" applyProtection="1">
      <alignment horizontal="center" vertical="top"/>
      <protection locked="0"/>
    </xf>
    <xf numFmtId="167" fontId="11" fillId="0" borderId="0" xfId="1" applyNumberFormat="1" applyFill="1" applyBorder="1" applyAlignment="1" applyProtection="1">
      <alignment vertical="top"/>
      <protection locked="0"/>
    </xf>
    <xf numFmtId="167" fontId="0" fillId="0" borderId="0" xfId="1" applyNumberFormat="1" applyFont="1" applyBorder="1" applyAlignment="1">
      <alignment horizontal="right" vertical="top"/>
    </xf>
    <xf numFmtId="166" fontId="16" fillId="0" borderId="0" xfId="1" applyNumberFormat="1" applyFont="1" applyBorder="1" applyAlignment="1" applyProtection="1">
      <alignment horizontal="center" vertical="top"/>
      <protection locked="0"/>
    </xf>
    <xf numFmtId="166" fontId="15" fillId="0" borderId="0" xfId="1" applyNumberFormat="1" applyFont="1" applyBorder="1" applyAlignment="1" applyProtection="1">
      <alignment horizontal="center" vertical="top"/>
      <protection locked="0"/>
    </xf>
    <xf numFmtId="167" fontId="15" fillId="0" borderId="0" xfId="1" applyNumberFormat="1" applyFont="1" applyFill="1" applyBorder="1" applyAlignment="1" applyProtection="1">
      <alignment vertical="top"/>
      <protection locked="0"/>
    </xf>
    <xf numFmtId="166" fontId="11" fillId="0" borderId="0" xfId="1" applyNumberFormat="1" applyFont="1" applyFill="1" applyBorder="1" applyAlignment="1" applyProtection="1">
      <alignment horizontal="center" vertical="top"/>
      <protection locked="0"/>
    </xf>
    <xf numFmtId="165" fontId="11" fillId="0" borderId="0" xfId="1" applyNumberFormat="1" applyFont="1" applyBorder="1" applyAlignment="1" applyProtection="1">
      <alignment horizontal="center" vertical="top"/>
      <protection locked="0"/>
    </xf>
    <xf numFmtId="166" fontId="15" fillId="0" borderId="0" xfId="1" applyNumberFormat="1" applyFont="1" applyFill="1" applyBorder="1" applyAlignment="1" applyProtection="1">
      <alignment horizontal="center" vertical="top"/>
      <protection locked="0"/>
    </xf>
    <xf numFmtId="165" fontId="0" fillId="0" borderId="0" xfId="1" applyNumberFormat="1" applyFont="1" applyFill="1" applyBorder="1" applyAlignment="1" applyProtection="1">
      <alignment horizontal="center" vertical="top"/>
      <protection locked="0"/>
    </xf>
    <xf numFmtId="165" fontId="11" fillId="0" borderId="0" xfId="1" applyNumberFormat="1" applyFill="1" applyBorder="1" applyAlignment="1" applyProtection="1">
      <alignment horizontal="center" vertical="top"/>
      <protection locked="0"/>
    </xf>
    <xf numFmtId="165" fontId="11" fillId="0" borderId="0" xfId="1" applyNumberFormat="1" applyFont="1" applyFill="1" applyBorder="1" applyAlignment="1" applyProtection="1">
      <alignment horizontal="center" vertical="top"/>
      <protection locked="0"/>
    </xf>
    <xf numFmtId="166" fontId="16" fillId="0" borderId="0" xfId="1" applyNumberFormat="1" applyFont="1" applyFill="1" applyBorder="1" applyAlignment="1" applyProtection="1">
      <alignment horizontal="center" vertical="top"/>
      <protection locked="0"/>
    </xf>
    <xf numFmtId="0" fontId="11" fillId="0" borderId="0" xfId="1" applyFont="1" applyFill="1" applyBorder="1" applyAlignment="1" applyProtection="1">
      <alignment horizontal="center" vertical="top"/>
      <protection locked="0"/>
    </xf>
    <xf numFmtId="0" fontId="0" fillId="0" borderId="1" xfId="1" applyFont="1" applyFill="1" applyBorder="1" applyAlignment="1" applyProtection="1">
      <alignment horizontal="justify" vertical="top" wrapText="1"/>
      <protection locked="0"/>
    </xf>
    <xf numFmtId="0" fontId="11" fillId="0" borderId="1" xfId="1" applyFill="1" applyBorder="1" applyAlignment="1" applyProtection="1">
      <alignment horizontal="justify" vertical="top" wrapText="1"/>
      <protection locked="0"/>
    </xf>
    <xf numFmtId="167" fontId="11" fillId="0" borderId="1" xfId="1" applyNumberFormat="1" applyFont="1" applyFill="1" applyBorder="1" applyAlignment="1">
      <alignment horizontal="right" vertical="top"/>
    </xf>
    <xf numFmtId="167" fontId="11" fillId="0" borderId="1" xfId="1" applyNumberFormat="1" applyFont="1" applyBorder="1" applyAlignment="1">
      <alignment horizontal="right" vertical="top"/>
    </xf>
    <xf numFmtId="165" fontId="11" fillId="0" borderId="1" xfId="1" applyNumberFormat="1" applyBorder="1" applyAlignment="1" applyProtection="1">
      <alignment horizontal="center" vertical="top"/>
      <protection locked="0"/>
    </xf>
    <xf numFmtId="165" fontId="11" fillId="0" borderId="1" xfId="1" applyNumberFormat="1" applyFont="1" applyBorder="1" applyAlignment="1" applyProtection="1">
      <alignment horizontal="center" vertical="top"/>
      <protection locked="0"/>
    </xf>
    <xf numFmtId="166" fontId="15" fillId="0" borderId="1" xfId="1" applyNumberFormat="1" applyFont="1" applyFill="1" applyBorder="1" applyAlignment="1" applyProtection="1">
      <alignment horizontal="center" vertical="top"/>
      <protection locked="0"/>
    </xf>
    <xf numFmtId="165" fontId="11" fillId="0" borderId="0" xfId="1" applyNumberFormat="1" applyAlignment="1" applyProtection="1">
      <alignment vertical="top"/>
      <protection locked="0"/>
    </xf>
    <xf numFmtId="0" fontId="11" fillId="0" borderId="0" xfId="1" applyAlignment="1" applyProtection="1">
      <alignment horizontal="right" vertical="top"/>
      <protection locked="0"/>
    </xf>
    <xf numFmtId="0" fontId="11" fillId="0" borderId="0" xfId="1" applyAlignment="1" applyProtection="1">
      <alignment horizontal="center" vertical="top"/>
      <protection locked="0"/>
    </xf>
    <xf numFmtId="0" fontId="4" fillId="0" borderId="0" xfId="1" applyFont="1" applyAlignment="1" applyProtection="1">
      <alignment vertical="top"/>
      <protection locked="0"/>
    </xf>
    <xf numFmtId="165" fontId="11" fillId="0" borderId="0" xfId="1" applyNumberFormat="1" applyAlignment="1" applyProtection="1">
      <alignment horizontal="center" vertical="top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2" fontId="9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center" vertical="center" wrapText="1"/>
      <protection locked="0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0" fontId="6" fillId="3" borderId="0" xfId="1" applyFont="1" applyFill="1" applyBorder="1" applyAlignment="1" applyProtection="1">
      <alignment horizontal="left" vertical="top" wrapText="1"/>
      <protection locked="0"/>
    </xf>
    <xf numFmtId="165" fontId="6" fillId="3" borderId="0" xfId="1" applyNumberFormat="1" applyFont="1" applyFill="1" applyBorder="1" applyAlignment="1" applyProtection="1">
      <alignment horizontal="center" vertical="top"/>
      <protection locked="0"/>
    </xf>
    <xf numFmtId="165" fontId="6" fillId="3" borderId="0" xfId="1" applyNumberFormat="1" applyFont="1" applyFill="1" applyBorder="1" applyAlignment="1" applyProtection="1">
      <alignment horizontal="right" vertical="top"/>
      <protection locked="0"/>
    </xf>
    <xf numFmtId="166" fontId="6" fillId="3" borderId="0" xfId="1" applyNumberFormat="1" applyFont="1" applyFill="1" applyBorder="1" applyAlignment="1" applyProtection="1">
      <alignment horizontal="right" vertical="top"/>
      <protection locked="0"/>
    </xf>
    <xf numFmtId="165" fontId="6" fillId="3" borderId="0" xfId="1" applyNumberFormat="1" applyFont="1" applyFill="1" applyBorder="1" applyAlignment="1">
      <alignment horizontal="right" vertical="center" wrapText="1"/>
    </xf>
    <xf numFmtId="167" fontId="6" fillId="3" borderId="0" xfId="1" applyNumberFormat="1" applyFont="1" applyFill="1" applyBorder="1" applyAlignment="1">
      <alignment horizontal="right" vertical="center" wrapText="1"/>
    </xf>
    <xf numFmtId="165" fontId="6" fillId="3" borderId="0" xfId="1" applyNumberFormat="1" applyFont="1" applyFill="1" applyBorder="1" applyAlignment="1" applyProtection="1">
      <alignment horizontal="right" vertical="center"/>
      <protection locked="0"/>
    </xf>
    <xf numFmtId="165" fontId="6" fillId="3" borderId="0" xfId="2" applyNumberFormat="1" applyFont="1" applyFill="1" applyBorder="1" applyAlignment="1" applyProtection="1">
      <alignment horizontal="center" vertical="top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165" fontId="6" fillId="3" borderId="0" xfId="1" applyNumberFormat="1" applyFont="1" applyFill="1" applyBorder="1" applyAlignment="1">
      <alignment horizontal="right" vertical="center"/>
    </xf>
    <xf numFmtId="0" fontId="6" fillId="3" borderId="0" xfId="1" applyFont="1" applyFill="1" applyBorder="1" applyAlignment="1" applyProtection="1">
      <alignment horizontal="left" vertical="center" wrapText="1"/>
      <protection locked="0"/>
    </xf>
    <xf numFmtId="165" fontId="6" fillId="3" borderId="0" xfId="1" applyNumberFormat="1" applyFont="1" applyFill="1" applyBorder="1" applyAlignment="1" applyProtection="1">
      <alignment horizontal="center" vertical="center"/>
      <protection locked="0"/>
    </xf>
    <xf numFmtId="166" fontId="6" fillId="3" borderId="0" xfId="1" applyNumberFormat="1" applyFont="1" applyFill="1" applyBorder="1" applyAlignment="1" applyProtection="1">
      <alignment horizontal="right" vertical="center"/>
      <protection locked="0"/>
    </xf>
    <xf numFmtId="165" fontId="6" fillId="3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vertical="top" wrapText="1"/>
      <protection locked="0"/>
    </xf>
    <xf numFmtId="0" fontId="12" fillId="2" borderId="0" xfId="0" applyFont="1" applyFill="1" applyBorder="1" applyAlignment="1">
      <alignment horizontal="center" vertical="center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11" fillId="0" borderId="0" xfId="1" applyFill="1" applyAlignment="1" applyProtection="1">
      <alignment vertical="top"/>
      <protection locked="0"/>
    </xf>
  </cellXfs>
  <cellStyles count="7">
    <cellStyle name="Excel Built-in Normal" xfId="1"/>
    <cellStyle name="Millares" xfId="2" builtinId="3"/>
    <cellStyle name="Millares 2" xfId="3"/>
    <cellStyle name="Normal" xfId="0" builtinId="0"/>
    <cellStyle name="Normal 19" xfId="4"/>
    <cellStyle name="Normal 2" xfId="5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7030A0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28A659"/>
      <rgbColor rgb="00003300"/>
      <rgbColor rgb="00333300"/>
      <rgbColor rgb="00993300"/>
      <rgbColor rgb="00993366"/>
      <rgbColor rgb="001F497D"/>
      <rgbColor rgb="00333333"/>
    </indexedColors>
    <mruColors>
      <color rgb="FF333333"/>
      <color rgb="FF33CCFF"/>
      <color rgb="FF621132"/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topLeftCell="A43" zoomScale="60" zoomScaleNormal="60" zoomScaleSheetLayoutView="85" workbookViewId="0">
      <selection activeCell="A73" sqref="A73"/>
    </sheetView>
  </sheetViews>
  <sheetFormatPr baseColWidth="10" defaultColWidth="11.42578125" defaultRowHeight="12.75" x14ac:dyDescent="0.2"/>
  <cols>
    <col min="1" max="1" width="60.7109375" style="1" customWidth="1"/>
    <col min="2" max="2" width="1.7109375" style="1" customWidth="1"/>
    <col min="3" max="3" width="13.28515625" style="2" customWidth="1"/>
    <col min="4" max="5" width="11.85546875" style="3" customWidth="1"/>
    <col min="6" max="6" width="11.7109375" style="4" customWidth="1"/>
    <col min="7" max="7" width="11.7109375" style="5" customWidth="1"/>
    <col min="8" max="8" width="16.7109375" style="6" customWidth="1"/>
    <col min="9" max="9" width="16.7109375" style="7" customWidth="1"/>
    <col min="10" max="10" width="17.28515625" style="7" customWidth="1"/>
    <col min="11" max="12" width="16.7109375" style="8" customWidth="1"/>
    <col min="13" max="15" width="10.7109375" style="9" customWidth="1"/>
    <col min="16" max="16384" width="11.42578125" style="1"/>
  </cols>
  <sheetData>
    <row r="1" spans="1:15" s="28" customFormat="1" ht="15" customHeight="1" x14ac:dyDescent="0.2">
      <c r="A1" s="135" t="s">
        <v>93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12.75" customHeight="1" x14ac:dyDescent="0.2">
      <c r="A2" s="17"/>
      <c r="B2" s="17"/>
      <c r="C2" s="21"/>
      <c r="D2" s="18"/>
      <c r="E2" s="18"/>
      <c r="F2" s="19"/>
      <c r="G2" s="19"/>
      <c r="H2" s="20"/>
      <c r="I2" s="17"/>
      <c r="J2" s="17"/>
      <c r="K2" s="20"/>
      <c r="L2" s="20"/>
    </row>
    <row r="3" spans="1:15" ht="15" customHeight="1" x14ac:dyDescent="0.25">
      <c r="A3" s="136" t="s">
        <v>106</v>
      </c>
      <c r="B3" s="11"/>
      <c r="E3" s="10"/>
      <c r="G3" s="12"/>
      <c r="H3" s="13"/>
      <c r="I3" s="13"/>
      <c r="J3" s="13"/>
      <c r="L3" s="22"/>
    </row>
    <row r="4" spans="1:15" ht="12.75" customHeight="1" x14ac:dyDescent="0.25">
      <c r="A4" s="14"/>
      <c r="B4" s="14"/>
      <c r="H4" s="15"/>
      <c r="I4" s="16"/>
      <c r="J4" s="16"/>
    </row>
    <row r="5" spans="1:15" ht="22.5" customHeight="1" x14ac:dyDescent="0.2">
      <c r="A5" s="137" t="s">
        <v>90</v>
      </c>
      <c r="B5" s="138" t="s">
        <v>8</v>
      </c>
      <c r="C5" s="138"/>
      <c r="D5" s="138" t="s">
        <v>0</v>
      </c>
      <c r="E5" s="138"/>
      <c r="F5" s="138"/>
      <c r="G5" s="138"/>
      <c r="H5" s="134" t="s">
        <v>103</v>
      </c>
      <c r="I5" s="134" t="s">
        <v>104</v>
      </c>
      <c r="J5" s="134" t="s">
        <v>105</v>
      </c>
      <c r="K5" s="138" t="s">
        <v>1</v>
      </c>
      <c r="L5" s="138"/>
      <c r="M5" s="138"/>
      <c r="N5" s="138"/>
      <c r="O5" s="139"/>
    </row>
    <row r="6" spans="1:15" ht="24" customHeight="1" thickBot="1" x14ac:dyDescent="0.25">
      <c r="A6" s="140" t="s">
        <v>2</v>
      </c>
      <c r="B6" s="141"/>
      <c r="C6" s="141"/>
      <c r="D6" s="142" t="s">
        <v>3</v>
      </c>
      <c r="E6" s="142" t="s">
        <v>101</v>
      </c>
      <c r="F6" s="143" t="s">
        <v>91</v>
      </c>
      <c r="G6" s="143" t="s">
        <v>102</v>
      </c>
      <c r="H6" s="144"/>
      <c r="I6" s="144"/>
      <c r="J6" s="144"/>
      <c r="K6" s="143" t="s">
        <v>4</v>
      </c>
      <c r="L6" s="143" t="s">
        <v>5</v>
      </c>
      <c r="M6" s="143" t="s">
        <v>92</v>
      </c>
      <c r="N6" s="143" t="s">
        <v>9</v>
      </c>
      <c r="O6" s="145" t="s">
        <v>6</v>
      </c>
    </row>
    <row r="7" spans="1:15" s="23" customFormat="1" ht="21.75" customHeight="1" x14ac:dyDescent="0.25">
      <c r="A7" s="146" t="s">
        <v>28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</row>
    <row r="8" spans="1:15" s="24" customFormat="1" ht="21.75" customHeight="1" x14ac:dyDescent="0.2">
      <c r="A8" s="147" t="s">
        <v>29</v>
      </c>
      <c r="B8" s="148"/>
      <c r="C8" s="149"/>
      <c r="D8" s="150"/>
      <c r="E8" s="150"/>
      <c r="F8" s="151"/>
      <c r="G8" s="151"/>
      <c r="H8" s="152">
        <f>SUM(H12)</f>
        <v>54000000</v>
      </c>
      <c r="I8" s="152">
        <f t="shared" ref="I8:J8" si="0">SUM(I12)</f>
        <v>54000000</v>
      </c>
      <c r="J8" s="153">
        <f t="shared" si="0"/>
        <v>0</v>
      </c>
      <c r="K8" s="154"/>
      <c r="L8" s="149"/>
      <c r="M8" s="155"/>
      <c r="N8" s="155"/>
      <c r="O8" s="155"/>
    </row>
    <row r="9" spans="1:15" s="38" customFormat="1" ht="12.75" customHeight="1" x14ac:dyDescent="0.2">
      <c r="A9" s="29"/>
      <c r="B9" s="29"/>
      <c r="C9" s="30"/>
      <c r="D9" s="31"/>
      <c r="E9" s="31"/>
      <c r="F9" s="32"/>
      <c r="G9" s="32"/>
      <c r="H9" s="33"/>
      <c r="I9" s="34"/>
      <c r="J9" s="34"/>
      <c r="K9" s="35"/>
      <c r="L9" s="36"/>
      <c r="M9" s="37"/>
      <c r="N9" s="37"/>
      <c r="O9" s="37"/>
    </row>
    <row r="10" spans="1:15" s="46" customFormat="1" ht="15.75" x14ac:dyDescent="0.2">
      <c r="A10" s="39" t="s">
        <v>94</v>
      </c>
      <c r="B10" s="40"/>
      <c r="C10" s="30"/>
      <c r="D10" s="41"/>
      <c r="E10" s="41"/>
      <c r="F10" s="42"/>
      <c r="G10" s="42"/>
      <c r="H10" s="43"/>
      <c r="I10" s="44"/>
      <c r="J10" s="44"/>
      <c r="K10" s="36"/>
      <c r="L10" s="36"/>
      <c r="M10" s="45"/>
      <c r="N10" s="45"/>
      <c r="O10" s="45"/>
    </row>
    <row r="11" spans="1:15" s="46" customFormat="1" ht="15.75" x14ac:dyDescent="0.2">
      <c r="A11" s="39"/>
      <c r="B11" s="40"/>
      <c r="C11" s="30"/>
      <c r="D11" s="41"/>
      <c r="E11" s="41"/>
      <c r="F11" s="42"/>
      <c r="G11" s="42"/>
      <c r="H11" s="43"/>
      <c r="I11" s="44"/>
      <c r="J11" s="44"/>
      <c r="K11" s="36"/>
      <c r="L11" s="36"/>
      <c r="M11" s="45"/>
      <c r="N11" s="45"/>
      <c r="O11" s="45"/>
    </row>
    <row r="12" spans="1:15" s="38" customFormat="1" x14ac:dyDescent="0.2">
      <c r="A12" s="47" t="s">
        <v>53</v>
      </c>
      <c r="B12" s="48"/>
      <c r="C12" s="49"/>
      <c r="D12" s="50"/>
      <c r="E12" s="50"/>
      <c r="F12" s="50"/>
      <c r="G12" s="51"/>
      <c r="H12" s="52">
        <v>54000000</v>
      </c>
      <c r="I12" s="52">
        <v>54000000</v>
      </c>
      <c r="J12" s="53">
        <v>0</v>
      </c>
      <c r="K12" s="54" t="s">
        <v>7</v>
      </c>
      <c r="L12" s="54" t="s">
        <v>7</v>
      </c>
      <c r="M12" s="55">
        <v>0</v>
      </c>
      <c r="N12" s="55">
        <v>0</v>
      </c>
      <c r="O12" s="56">
        <f>SUM(M12:N12)</f>
        <v>0</v>
      </c>
    </row>
    <row r="13" spans="1:15" s="38" customFormat="1" x14ac:dyDescent="0.2">
      <c r="A13" s="57" t="s">
        <v>21</v>
      </c>
      <c r="B13" s="58"/>
      <c r="C13" s="59" t="s">
        <v>22</v>
      </c>
      <c r="D13" s="60">
        <v>24</v>
      </c>
      <c r="E13" s="60">
        <v>24</v>
      </c>
      <c r="F13" s="61">
        <v>0</v>
      </c>
      <c r="G13" s="61">
        <f>SUM(F13)/E13*100</f>
        <v>0</v>
      </c>
      <c r="H13" s="62"/>
      <c r="I13" s="62"/>
      <c r="J13" s="52"/>
      <c r="K13" s="54"/>
      <c r="L13" s="54"/>
      <c r="M13" s="63"/>
      <c r="N13" s="63"/>
      <c r="O13" s="63"/>
    </row>
    <row r="14" spans="1:15" s="38" customFormat="1" ht="12.75" customHeight="1" x14ac:dyDescent="0.2">
      <c r="A14" s="57" t="s">
        <v>30</v>
      </c>
      <c r="B14" s="58"/>
      <c r="C14" s="59" t="s">
        <v>22</v>
      </c>
      <c r="D14" s="60">
        <v>30</v>
      </c>
      <c r="E14" s="60">
        <v>30</v>
      </c>
      <c r="F14" s="61">
        <v>0</v>
      </c>
      <c r="G14" s="61">
        <f>SUM(F14)/E14*100</f>
        <v>0</v>
      </c>
      <c r="H14" s="62"/>
      <c r="I14" s="62"/>
      <c r="J14" s="52"/>
      <c r="K14" s="54"/>
      <c r="L14" s="54"/>
      <c r="M14" s="63"/>
      <c r="N14" s="63"/>
      <c r="O14" s="63"/>
    </row>
    <row r="15" spans="1:15" s="38" customFormat="1" ht="12.75" customHeight="1" x14ac:dyDescent="0.2">
      <c r="A15" s="57"/>
      <c r="B15" s="58"/>
      <c r="C15" s="59"/>
      <c r="D15" s="60"/>
      <c r="E15" s="60"/>
      <c r="F15" s="61"/>
      <c r="G15" s="61"/>
      <c r="H15" s="62"/>
      <c r="I15" s="62"/>
      <c r="J15" s="52"/>
      <c r="K15" s="54"/>
      <c r="L15" s="54"/>
      <c r="M15" s="63"/>
      <c r="N15" s="63"/>
      <c r="O15" s="63"/>
    </row>
    <row r="16" spans="1:15" s="38" customFormat="1" ht="21.75" customHeight="1" x14ac:dyDescent="0.2">
      <c r="A16" s="156" t="s">
        <v>99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5" s="38" customFormat="1" ht="21.75" customHeight="1" x14ac:dyDescent="0.2">
      <c r="A17" s="147" t="s">
        <v>19</v>
      </c>
      <c r="B17" s="158"/>
      <c r="C17" s="159"/>
      <c r="D17" s="154"/>
      <c r="E17" s="154"/>
      <c r="F17" s="160"/>
      <c r="G17" s="160"/>
      <c r="H17" s="157">
        <f>SUM(H21,H24,H27)</f>
        <v>1396686652</v>
      </c>
      <c r="I17" s="157">
        <f>SUM(I21,I24,I27)</f>
        <v>1396686652</v>
      </c>
      <c r="J17" s="157">
        <f>SUM(J21,J24,J27)</f>
        <v>473233058.77999997</v>
      </c>
      <c r="K17" s="154"/>
      <c r="L17" s="159"/>
      <c r="M17" s="161"/>
      <c r="N17" s="161"/>
      <c r="O17" s="161"/>
    </row>
    <row r="18" spans="1:15" s="76" customFormat="1" ht="12.75" customHeight="1" x14ac:dyDescent="0.2">
      <c r="A18" s="29"/>
      <c r="B18" s="29"/>
      <c r="C18" s="30"/>
      <c r="D18" s="31"/>
      <c r="E18" s="31"/>
      <c r="F18" s="32"/>
      <c r="G18" s="32"/>
      <c r="H18" s="33"/>
      <c r="I18" s="34"/>
      <c r="J18" s="34"/>
      <c r="K18" s="35"/>
      <c r="L18" s="36"/>
      <c r="M18" s="37"/>
      <c r="N18" s="37"/>
      <c r="O18" s="37"/>
    </row>
    <row r="19" spans="1:15" s="76" customFormat="1" ht="15.75" x14ac:dyDescent="0.2">
      <c r="A19" s="39" t="s">
        <v>94</v>
      </c>
      <c r="B19" s="68"/>
      <c r="C19" s="69"/>
      <c r="D19" s="70"/>
      <c r="E19" s="70"/>
      <c r="F19" s="71"/>
      <c r="G19" s="71"/>
      <c r="H19" s="72"/>
      <c r="I19" s="73"/>
      <c r="J19" s="73"/>
      <c r="K19" s="74"/>
      <c r="L19" s="74"/>
      <c r="M19" s="75"/>
      <c r="N19" s="75"/>
      <c r="O19" s="75"/>
    </row>
    <row r="20" spans="1:15" s="46" customFormat="1" ht="15.75" x14ac:dyDescent="0.2">
      <c r="A20" s="77"/>
      <c r="B20" s="68"/>
      <c r="C20" s="69"/>
      <c r="D20" s="70"/>
      <c r="E20" s="70"/>
      <c r="F20" s="71"/>
      <c r="G20" s="71"/>
      <c r="H20" s="72"/>
      <c r="I20" s="73"/>
      <c r="J20" s="73"/>
      <c r="K20" s="74"/>
      <c r="L20" s="74"/>
      <c r="M20" s="75"/>
      <c r="N20" s="75"/>
      <c r="O20" s="75"/>
    </row>
    <row r="21" spans="1:15" s="46" customFormat="1" ht="25.5" x14ac:dyDescent="0.2">
      <c r="A21" s="162" t="s">
        <v>95</v>
      </c>
      <c r="B21" s="40"/>
      <c r="D21" s="41"/>
      <c r="E21" s="41"/>
      <c r="F21" s="42"/>
      <c r="G21" s="42"/>
      <c r="H21" s="52">
        <v>320420</v>
      </c>
      <c r="I21" s="52">
        <v>320420</v>
      </c>
      <c r="J21" s="53">
        <v>0</v>
      </c>
      <c r="K21" s="66" t="s">
        <v>7</v>
      </c>
      <c r="L21" s="66" t="s">
        <v>7</v>
      </c>
      <c r="M21" s="93">
        <v>50841</v>
      </c>
      <c r="N21" s="63">
        <v>34921</v>
      </c>
      <c r="O21" s="63">
        <f>SUM(M21:N21)</f>
        <v>85762</v>
      </c>
    </row>
    <row r="22" spans="1:15" s="46" customFormat="1" x14ac:dyDescent="0.2">
      <c r="A22" s="94" t="s">
        <v>57</v>
      </c>
      <c r="B22" s="40"/>
      <c r="C22" s="35" t="s">
        <v>59</v>
      </c>
      <c r="D22" s="65">
        <v>36</v>
      </c>
      <c r="E22" s="60">
        <v>36</v>
      </c>
      <c r="F22" s="61">
        <v>0</v>
      </c>
      <c r="G22" s="61">
        <f t="shared" ref="G22" si="1">SUM(F22)/E22*100</f>
        <v>0</v>
      </c>
      <c r="H22" s="53"/>
      <c r="I22" s="52"/>
      <c r="J22" s="52"/>
      <c r="K22" s="66"/>
      <c r="L22" s="66"/>
      <c r="M22" s="63"/>
      <c r="N22" s="63"/>
      <c r="O22" s="63"/>
    </row>
    <row r="23" spans="1:15" s="38" customFormat="1" x14ac:dyDescent="0.2">
      <c r="A23" s="94" t="s">
        <v>58</v>
      </c>
      <c r="B23" s="40"/>
      <c r="C23" s="35" t="s">
        <v>34</v>
      </c>
      <c r="D23" s="65">
        <v>360</v>
      </c>
      <c r="E23" s="65">
        <v>360</v>
      </c>
      <c r="F23" s="61">
        <v>78</v>
      </c>
      <c r="G23" s="61">
        <f t="shared" ref="G23:G26" si="2">SUM(F23)/E23*100</f>
        <v>21.666666666666668</v>
      </c>
      <c r="H23" s="95"/>
      <c r="I23" s="44"/>
      <c r="J23" s="44"/>
      <c r="K23" s="36"/>
      <c r="L23" s="36"/>
      <c r="M23" s="45"/>
      <c r="N23" s="45"/>
      <c r="O23" s="45"/>
    </row>
    <row r="24" spans="1:15" s="38" customFormat="1" x14ac:dyDescent="0.2">
      <c r="A24" s="96" t="s">
        <v>31</v>
      </c>
      <c r="B24" s="48"/>
      <c r="C24" s="49"/>
      <c r="D24" s="64"/>
      <c r="E24" s="97"/>
      <c r="F24" s="98"/>
      <c r="G24" s="98"/>
      <c r="H24" s="53">
        <v>803296.3</v>
      </c>
      <c r="I24" s="52">
        <v>655532.11</v>
      </c>
      <c r="J24" s="53">
        <v>0</v>
      </c>
      <c r="K24" s="66" t="s">
        <v>7</v>
      </c>
      <c r="L24" s="66" t="s">
        <v>7</v>
      </c>
      <c r="M24" s="63">
        <v>50841</v>
      </c>
      <c r="N24" s="63">
        <v>34921</v>
      </c>
      <c r="O24" s="63">
        <f>SUM(M24:N24)</f>
        <v>85762</v>
      </c>
    </row>
    <row r="25" spans="1:15" s="38" customFormat="1" x14ac:dyDescent="0.2">
      <c r="A25" s="99" t="s">
        <v>32</v>
      </c>
      <c r="B25" s="48"/>
      <c r="C25" s="35" t="s">
        <v>34</v>
      </c>
      <c r="D25" s="65">
        <v>24263</v>
      </c>
      <c r="E25" s="65">
        <v>24263</v>
      </c>
      <c r="F25" s="61">
        <v>12519</v>
      </c>
      <c r="G25" s="61">
        <f t="shared" si="2"/>
        <v>51.5970819766723</v>
      </c>
      <c r="H25" s="100"/>
      <c r="I25" s="62"/>
      <c r="J25" s="52"/>
      <c r="K25" s="66"/>
      <c r="L25" s="66"/>
      <c r="M25" s="63"/>
      <c r="N25" s="63"/>
      <c r="O25" s="63"/>
    </row>
    <row r="26" spans="1:15" s="38" customFormat="1" x14ac:dyDescent="0.2">
      <c r="A26" s="99" t="s">
        <v>33</v>
      </c>
      <c r="B26" s="48"/>
      <c r="C26" s="35" t="s">
        <v>34</v>
      </c>
      <c r="D26" s="65">
        <v>81680</v>
      </c>
      <c r="E26" s="65">
        <v>81680</v>
      </c>
      <c r="F26" s="61">
        <v>19817</v>
      </c>
      <c r="G26" s="61">
        <f t="shared" si="2"/>
        <v>24.261753183153768</v>
      </c>
      <c r="H26" s="100"/>
      <c r="I26" s="62"/>
      <c r="J26" s="52"/>
      <c r="K26" s="66"/>
      <c r="L26" s="66"/>
      <c r="M26" s="63"/>
      <c r="N26" s="63"/>
      <c r="O26" s="63"/>
    </row>
    <row r="27" spans="1:15" s="38" customFormat="1" x14ac:dyDescent="0.2">
      <c r="A27" s="92" t="s">
        <v>98</v>
      </c>
      <c r="B27" s="48"/>
      <c r="C27" s="49"/>
      <c r="D27" s="64"/>
      <c r="E27" s="65"/>
      <c r="F27" s="101"/>
      <c r="G27" s="101"/>
      <c r="H27" s="102">
        <v>1395562935.7</v>
      </c>
      <c r="I27" s="52">
        <v>1395710699.8900001</v>
      </c>
      <c r="J27" s="53">
        <v>473233058.77999997</v>
      </c>
      <c r="K27" s="66" t="s">
        <v>7</v>
      </c>
      <c r="L27" s="66" t="s">
        <v>7</v>
      </c>
      <c r="M27" s="63">
        <v>50841</v>
      </c>
      <c r="N27" s="63">
        <v>34921</v>
      </c>
      <c r="O27" s="63">
        <f>SUM(M27:N27)</f>
        <v>85762</v>
      </c>
    </row>
    <row r="28" spans="1:15" s="38" customFormat="1" x14ac:dyDescent="0.2">
      <c r="A28" s="99" t="s">
        <v>60</v>
      </c>
      <c r="B28" s="48"/>
      <c r="C28" s="35" t="s">
        <v>17</v>
      </c>
      <c r="D28" s="65">
        <v>484</v>
      </c>
      <c r="E28" s="65">
        <v>484</v>
      </c>
      <c r="F28" s="61">
        <v>0</v>
      </c>
      <c r="G28" s="61">
        <f t="shared" ref="G28:G30" si="3">SUM(F28)/E28*100</f>
        <v>0</v>
      </c>
      <c r="H28" s="53"/>
      <c r="I28" s="52"/>
      <c r="J28" s="52"/>
      <c r="K28" s="66"/>
      <c r="L28" s="66"/>
      <c r="M28" s="63"/>
      <c r="N28" s="63"/>
      <c r="O28" s="63"/>
    </row>
    <row r="29" spans="1:15" s="38" customFormat="1" x14ac:dyDescent="0.2">
      <c r="A29" s="103" t="s">
        <v>55</v>
      </c>
      <c r="B29" s="48"/>
      <c r="C29" s="35" t="s">
        <v>20</v>
      </c>
      <c r="D29" s="65">
        <v>173368</v>
      </c>
      <c r="E29" s="65">
        <v>173368</v>
      </c>
      <c r="F29" s="61">
        <v>73448</v>
      </c>
      <c r="G29" s="61">
        <f t="shared" si="3"/>
        <v>42.365373079230309</v>
      </c>
      <c r="H29" s="53"/>
      <c r="I29" s="52"/>
      <c r="J29" s="52"/>
      <c r="K29" s="66"/>
      <c r="L29" s="66"/>
      <c r="M29" s="63"/>
      <c r="N29" s="63"/>
      <c r="O29" s="63"/>
    </row>
    <row r="30" spans="1:15" s="38" customFormat="1" x14ac:dyDescent="0.2">
      <c r="A30" s="103" t="s">
        <v>56</v>
      </c>
      <c r="B30" s="48"/>
      <c r="C30" s="35" t="s">
        <v>20</v>
      </c>
      <c r="D30" s="65">
        <v>79785</v>
      </c>
      <c r="E30" s="65">
        <v>79785</v>
      </c>
      <c r="F30" s="61">
        <v>27801</v>
      </c>
      <c r="G30" s="61">
        <f t="shared" si="3"/>
        <v>34.844895657078403</v>
      </c>
      <c r="H30" s="104"/>
      <c r="I30" s="27"/>
      <c r="J30" s="27"/>
      <c r="K30" s="66"/>
      <c r="L30" s="66"/>
      <c r="M30" s="67"/>
      <c r="N30" s="67"/>
      <c r="O30" s="67"/>
    </row>
    <row r="31" spans="1:15" x14ac:dyDescent="0.2">
      <c r="A31" s="99" t="s">
        <v>87</v>
      </c>
      <c r="B31" s="48"/>
      <c r="C31" s="35" t="s">
        <v>88</v>
      </c>
      <c r="D31" s="65">
        <v>1531</v>
      </c>
      <c r="E31" s="65">
        <v>1531</v>
      </c>
      <c r="F31" s="61">
        <v>621</v>
      </c>
      <c r="G31" s="61">
        <f t="shared" ref="G31" si="4">SUM(F31)/E31*100</f>
        <v>40.561724363161332</v>
      </c>
      <c r="H31" s="104"/>
      <c r="I31" s="27"/>
      <c r="J31" s="27"/>
      <c r="K31" s="66"/>
      <c r="L31" s="66"/>
      <c r="M31" s="67"/>
      <c r="N31" s="67"/>
      <c r="O31" s="67"/>
    </row>
    <row r="32" spans="1:15" ht="12.75" customHeight="1" x14ac:dyDescent="0.2"/>
    <row r="33" spans="1:15" ht="21.75" customHeight="1" x14ac:dyDescent="0.2">
      <c r="A33" s="147" t="s">
        <v>18</v>
      </c>
      <c r="B33" s="158"/>
      <c r="C33" s="159"/>
      <c r="D33" s="154"/>
      <c r="E33" s="154"/>
      <c r="F33" s="160"/>
      <c r="G33" s="160"/>
      <c r="H33" s="157">
        <f>SUM(H37)</f>
        <v>157989338.05000001</v>
      </c>
      <c r="I33" s="157">
        <f t="shared" ref="I33:J33" si="5">SUM(I37)</f>
        <v>157989338.05000001</v>
      </c>
      <c r="J33" s="157">
        <f t="shared" si="5"/>
        <v>44009414.740000002</v>
      </c>
      <c r="K33" s="154"/>
      <c r="L33" s="159"/>
      <c r="M33" s="161"/>
      <c r="N33" s="161"/>
      <c r="O33" s="161"/>
    </row>
    <row r="34" spans="1:15" ht="12.75" customHeight="1" x14ac:dyDescent="0.2">
      <c r="A34" s="29"/>
      <c r="B34" s="29"/>
      <c r="C34" s="30"/>
      <c r="D34" s="31"/>
      <c r="E34" s="31"/>
      <c r="F34" s="32"/>
      <c r="G34" s="32"/>
      <c r="H34" s="33"/>
      <c r="I34" s="34"/>
      <c r="J34" s="34"/>
      <c r="K34" s="35"/>
      <c r="L34" s="36"/>
      <c r="M34" s="37"/>
      <c r="N34" s="37"/>
      <c r="O34" s="37"/>
    </row>
    <row r="35" spans="1:15" s="105" customFormat="1" ht="15.75" x14ac:dyDescent="0.2">
      <c r="A35" s="82" t="s">
        <v>94</v>
      </c>
      <c r="B35" s="40"/>
      <c r="C35" s="30"/>
      <c r="D35" s="41"/>
      <c r="E35" s="41"/>
      <c r="F35" s="42"/>
      <c r="G35" s="42"/>
      <c r="H35" s="43"/>
      <c r="I35" s="44"/>
      <c r="J35" s="44"/>
      <c r="K35" s="36"/>
      <c r="L35" s="36"/>
      <c r="M35" s="45"/>
      <c r="N35" s="45"/>
      <c r="O35" s="45"/>
    </row>
    <row r="36" spans="1:15" s="105" customFormat="1" ht="15.75" x14ac:dyDescent="0.2">
      <c r="A36" s="39"/>
      <c r="B36" s="40"/>
      <c r="C36" s="30"/>
      <c r="D36" s="41"/>
      <c r="E36" s="41"/>
      <c r="F36" s="42"/>
      <c r="G36" s="42"/>
      <c r="H36" s="43"/>
      <c r="I36" s="44"/>
      <c r="J36" s="44"/>
      <c r="K36" s="36"/>
      <c r="L36" s="36"/>
      <c r="M36" s="45"/>
      <c r="N36" s="45"/>
      <c r="O36" s="45"/>
    </row>
    <row r="37" spans="1:15" s="105" customFormat="1" x14ac:dyDescent="0.2">
      <c r="A37" s="47" t="s">
        <v>35</v>
      </c>
      <c r="B37" s="48"/>
      <c r="C37" s="35"/>
      <c r="D37" s="64"/>
      <c r="E37" s="65"/>
      <c r="F37" s="26"/>
      <c r="G37" s="26"/>
      <c r="H37" s="52">
        <v>157989338.05000001</v>
      </c>
      <c r="I37" s="52">
        <v>157989338.05000001</v>
      </c>
      <c r="J37" s="53">
        <v>44009414.740000002</v>
      </c>
      <c r="K37" s="66" t="s">
        <v>7</v>
      </c>
      <c r="L37" s="66" t="s">
        <v>7</v>
      </c>
      <c r="M37" s="63">
        <v>50841</v>
      </c>
      <c r="N37" s="63">
        <v>34921</v>
      </c>
      <c r="O37" s="63">
        <f>SUM(M37:N37)</f>
        <v>85762</v>
      </c>
    </row>
    <row r="38" spans="1:15" s="105" customFormat="1" x14ac:dyDescent="0.2">
      <c r="A38" s="57" t="s">
        <v>68</v>
      </c>
      <c r="B38" s="58"/>
      <c r="C38" s="59" t="s">
        <v>14</v>
      </c>
      <c r="D38" s="60">
        <v>4</v>
      </c>
      <c r="E38" s="60">
        <v>4</v>
      </c>
      <c r="F38" s="61">
        <v>1</v>
      </c>
      <c r="G38" s="79">
        <f t="shared" ref="G38:G49" si="6">SUM(F38)/E38*100</f>
        <v>25</v>
      </c>
      <c r="H38" s="52"/>
      <c r="I38" s="52"/>
      <c r="J38" s="27"/>
      <c r="K38" s="66"/>
      <c r="L38" s="66"/>
      <c r="M38" s="106"/>
      <c r="N38" s="106"/>
      <c r="O38" s="106"/>
    </row>
    <row r="39" spans="1:15" s="105" customFormat="1" x14ac:dyDescent="0.2">
      <c r="A39" s="57" t="s">
        <v>69</v>
      </c>
      <c r="B39" s="58"/>
      <c r="C39" s="59" t="s">
        <v>70</v>
      </c>
      <c r="D39" s="60">
        <v>14</v>
      </c>
      <c r="E39" s="60">
        <v>14</v>
      </c>
      <c r="F39" s="61">
        <v>2</v>
      </c>
      <c r="G39" s="79">
        <f t="shared" ref="G39:G47" si="7">SUM(F39)/E39*100</f>
        <v>14.285714285714285</v>
      </c>
      <c r="H39" s="27"/>
      <c r="I39" s="27"/>
      <c r="J39" s="27"/>
      <c r="K39" s="66"/>
      <c r="L39" s="66"/>
      <c r="M39" s="106"/>
      <c r="N39" s="106"/>
      <c r="O39" s="106"/>
    </row>
    <row r="40" spans="1:15" s="105" customFormat="1" x14ac:dyDescent="0.2">
      <c r="A40" s="57" t="s">
        <v>71</v>
      </c>
      <c r="B40" s="80"/>
      <c r="C40" s="59" t="s">
        <v>72</v>
      </c>
      <c r="D40" s="60">
        <v>450</v>
      </c>
      <c r="E40" s="60">
        <v>450</v>
      </c>
      <c r="F40" s="61">
        <v>403</v>
      </c>
      <c r="G40" s="61">
        <f t="shared" si="7"/>
        <v>89.555555555555557</v>
      </c>
      <c r="H40" s="27"/>
      <c r="I40" s="27"/>
      <c r="J40" s="27"/>
      <c r="K40" s="66"/>
      <c r="L40" s="66"/>
      <c r="M40" s="106"/>
      <c r="N40" s="106"/>
      <c r="O40" s="106"/>
    </row>
    <row r="41" spans="1:15" s="105" customFormat="1" x14ac:dyDescent="0.2">
      <c r="A41" s="57" t="s">
        <v>89</v>
      </c>
      <c r="B41" s="80"/>
      <c r="C41" s="59" t="s">
        <v>15</v>
      </c>
      <c r="D41" s="60">
        <v>280</v>
      </c>
      <c r="E41" s="60">
        <v>280</v>
      </c>
      <c r="F41" s="61">
        <v>104</v>
      </c>
      <c r="G41" s="61">
        <f t="shared" si="7"/>
        <v>37.142857142857146</v>
      </c>
      <c r="H41" s="27"/>
      <c r="I41" s="27"/>
      <c r="J41" s="27"/>
      <c r="K41" s="66"/>
      <c r="L41" s="66"/>
      <c r="M41" s="106"/>
      <c r="N41" s="106"/>
      <c r="O41" s="106"/>
    </row>
    <row r="42" spans="1:15" s="105" customFormat="1" ht="25.5" x14ac:dyDescent="0.2">
      <c r="A42" s="57" t="s">
        <v>73</v>
      </c>
      <c r="B42" s="58"/>
      <c r="C42" s="59" t="s">
        <v>74</v>
      </c>
      <c r="D42" s="60">
        <v>1</v>
      </c>
      <c r="E42" s="60">
        <v>1</v>
      </c>
      <c r="F42" s="61">
        <v>0</v>
      </c>
      <c r="G42" s="79">
        <f>SUM(F42)/E42*100</f>
        <v>0</v>
      </c>
      <c r="H42" s="27"/>
      <c r="I42" s="27"/>
      <c r="J42" s="27"/>
      <c r="K42" s="66"/>
      <c r="L42" s="66"/>
      <c r="M42" s="106"/>
      <c r="N42" s="106"/>
      <c r="O42" s="106"/>
    </row>
    <row r="43" spans="1:15" s="105" customFormat="1" x14ac:dyDescent="0.2">
      <c r="A43" s="57" t="s">
        <v>76</v>
      </c>
      <c r="B43" s="58"/>
      <c r="C43" s="59" t="s">
        <v>75</v>
      </c>
      <c r="D43" s="60">
        <v>4</v>
      </c>
      <c r="E43" s="60">
        <v>4</v>
      </c>
      <c r="F43" s="61">
        <v>2</v>
      </c>
      <c r="G43" s="79">
        <f t="shared" si="7"/>
        <v>50</v>
      </c>
      <c r="H43" s="27"/>
      <c r="I43" s="27"/>
      <c r="J43" s="27"/>
      <c r="K43" s="66"/>
      <c r="L43" s="66"/>
      <c r="M43" s="106"/>
      <c r="N43" s="106"/>
      <c r="O43" s="106"/>
    </row>
    <row r="44" spans="1:15" s="105" customFormat="1" x14ac:dyDescent="0.2">
      <c r="A44" s="57" t="s">
        <v>77</v>
      </c>
      <c r="B44" s="58"/>
      <c r="C44" s="59" t="s">
        <v>16</v>
      </c>
      <c r="D44" s="60">
        <v>110</v>
      </c>
      <c r="E44" s="60">
        <v>110</v>
      </c>
      <c r="F44" s="61">
        <v>26</v>
      </c>
      <c r="G44" s="79">
        <f t="shared" si="7"/>
        <v>23.636363636363637</v>
      </c>
      <c r="H44" s="27"/>
      <c r="I44" s="27"/>
      <c r="J44" s="27"/>
      <c r="K44" s="66"/>
      <c r="L44" s="66"/>
      <c r="M44" s="106"/>
      <c r="N44" s="106"/>
      <c r="O44" s="106"/>
    </row>
    <row r="45" spans="1:15" s="105" customFormat="1" x14ac:dyDescent="0.2">
      <c r="A45" s="57" t="s">
        <v>78</v>
      </c>
      <c r="B45" s="58"/>
      <c r="C45" s="59" t="s">
        <v>15</v>
      </c>
      <c r="D45" s="60">
        <v>42</v>
      </c>
      <c r="E45" s="60">
        <v>42</v>
      </c>
      <c r="F45" s="61">
        <v>20</v>
      </c>
      <c r="G45" s="79">
        <f>SUM(F45)/E45*100</f>
        <v>47.619047619047613</v>
      </c>
      <c r="H45" s="27"/>
      <c r="I45" s="27"/>
      <c r="J45" s="27"/>
      <c r="K45" s="66"/>
      <c r="L45" s="66"/>
      <c r="M45" s="106"/>
      <c r="N45" s="106"/>
      <c r="O45" s="106"/>
    </row>
    <row r="46" spans="1:15" s="105" customFormat="1" x14ac:dyDescent="0.2">
      <c r="A46" s="57" t="s">
        <v>79</v>
      </c>
      <c r="B46" s="58"/>
      <c r="C46" s="59" t="s">
        <v>17</v>
      </c>
      <c r="D46" s="60">
        <v>185</v>
      </c>
      <c r="E46" s="60">
        <v>185</v>
      </c>
      <c r="F46" s="61">
        <v>0</v>
      </c>
      <c r="G46" s="79">
        <f>SUM(F46)/E46*100</f>
        <v>0</v>
      </c>
      <c r="H46" s="27"/>
      <c r="I46" s="27"/>
      <c r="J46" s="27"/>
      <c r="K46" s="66"/>
      <c r="L46" s="66"/>
      <c r="M46" s="106"/>
      <c r="N46" s="106"/>
      <c r="O46" s="106"/>
    </row>
    <row r="47" spans="1:15" s="105" customFormat="1" x14ac:dyDescent="0.2">
      <c r="A47" s="57" t="s">
        <v>80</v>
      </c>
      <c r="B47" s="58"/>
      <c r="C47" s="59" t="s">
        <v>15</v>
      </c>
      <c r="D47" s="60">
        <v>2140</v>
      </c>
      <c r="E47" s="60">
        <v>2140</v>
      </c>
      <c r="F47" s="61">
        <v>1070</v>
      </c>
      <c r="G47" s="79">
        <f t="shared" si="7"/>
        <v>50</v>
      </c>
      <c r="H47" s="27"/>
      <c r="I47" s="27"/>
      <c r="J47" s="27"/>
      <c r="K47" s="66"/>
      <c r="L47" s="66"/>
      <c r="M47" s="106"/>
      <c r="N47" s="106"/>
      <c r="O47" s="106"/>
    </row>
    <row r="48" spans="1:15" s="105" customFormat="1" ht="12.75" customHeight="1" x14ac:dyDescent="0.2">
      <c r="A48" s="57" t="s">
        <v>81</v>
      </c>
      <c r="B48" s="58"/>
      <c r="C48" s="59" t="s">
        <v>82</v>
      </c>
      <c r="D48" s="60">
        <v>4</v>
      </c>
      <c r="E48" s="60">
        <v>4</v>
      </c>
      <c r="F48" s="61">
        <v>2</v>
      </c>
      <c r="G48" s="79">
        <f t="shared" si="6"/>
        <v>50</v>
      </c>
      <c r="H48" s="27"/>
      <c r="I48" s="27"/>
      <c r="J48" s="27"/>
      <c r="K48" s="66"/>
      <c r="L48" s="66"/>
      <c r="M48" s="106"/>
      <c r="N48" s="106"/>
      <c r="O48" s="106"/>
    </row>
    <row r="49" spans="1:15" s="105" customFormat="1" x14ac:dyDescent="0.2">
      <c r="A49" s="57" t="s">
        <v>10</v>
      </c>
      <c r="B49" s="58"/>
      <c r="C49" s="59" t="s">
        <v>15</v>
      </c>
      <c r="D49" s="60">
        <v>50</v>
      </c>
      <c r="E49" s="60">
        <v>50</v>
      </c>
      <c r="F49" s="61">
        <v>16</v>
      </c>
      <c r="G49" s="79">
        <f t="shared" si="6"/>
        <v>32</v>
      </c>
      <c r="H49" s="27"/>
      <c r="I49" s="27"/>
      <c r="J49" s="27"/>
      <c r="K49" s="66"/>
      <c r="L49" s="66"/>
      <c r="M49" s="106"/>
      <c r="N49" s="106"/>
      <c r="O49" s="106"/>
    </row>
    <row r="50" spans="1:15" s="105" customFormat="1" x14ac:dyDescent="0.2">
      <c r="A50" s="57" t="s">
        <v>11</v>
      </c>
      <c r="B50" s="58"/>
      <c r="C50" s="59" t="s">
        <v>15</v>
      </c>
      <c r="D50" s="60">
        <v>12</v>
      </c>
      <c r="E50" s="60">
        <v>12</v>
      </c>
      <c r="F50" s="61">
        <v>0</v>
      </c>
      <c r="G50" s="79">
        <f>SUM(F50)/E50*100</f>
        <v>0</v>
      </c>
      <c r="H50" s="27"/>
      <c r="I50" s="27"/>
      <c r="J50" s="27"/>
      <c r="K50" s="66"/>
      <c r="L50" s="66"/>
      <c r="M50" s="106"/>
      <c r="N50" s="106"/>
      <c r="O50" s="106"/>
    </row>
    <row r="51" spans="1:15" s="105" customFormat="1" x14ac:dyDescent="0.2">
      <c r="A51" s="57" t="s">
        <v>12</v>
      </c>
      <c r="B51" s="58"/>
      <c r="C51" s="59" t="s">
        <v>15</v>
      </c>
      <c r="D51" s="60">
        <v>521</v>
      </c>
      <c r="E51" s="60">
        <v>521</v>
      </c>
      <c r="F51" s="61">
        <v>98</v>
      </c>
      <c r="G51" s="79">
        <f>SUM(F51)/E51*100</f>
        <v>18.809980806142036</v>
      </c>
      <c r="H51" s="27"/>
      <c r="I51" s="27"/>
      <c r="J51" s="27"/>
      <c r="K51" s="66"/>
      <c r="L51" s="66"/>
      <c r="M51" s="106"/>
      <c r="N51" s="106"/>
      <c r="O51" s="106"/>
    </row>
    <row r="52" spans="1:15" x14ac:dyDescent="0.2">
      <c r="A52" s="57" t="s">
        <v>13</v>
      </c>
      <c r="B52" s="58"/>
      <c r="C52" s="59" t="s">
        <v>17</v>
      </c>
      <c r="D52" s="60">
        <v>242</v>
      </c>
      <c r="E52" s="60">
        <v>242</v>
      </c>
      <c r="F52" s="61">
        <v>0</v>
      </c>
      <c r="G52" s="79">
        <f>SUM(F52)/E52*100</f>
        <v>0</v>
      </c>
      <c r="H52" s="27"/>
      <c r="I52" s="27"/>
      <c r="J52" s="27"/>
      <c r="K52" s="66"/>
      <c r="L52" s="66"/>
      <c r="M52" s="106"/>
      <c r="N52" s="106"/>
      <c r="O52" s="106"/>
    </row>
    <row r="53" spans="1:15" x14ac:dyDescent="0.2">
      <c r="A53" s="81" t="s">
        <v>83</v>
      </c>
      <c r="B53" s="48"/>
      <c r="C53" s="35" t="s">
        <v>74</v>
      </c>
      <c r="D53" s="65">
        <v>12</v>
      </c>
      <c r="E53" s="65">
        <v>12</v>
      </c>
      <c r="F53" s="61">
        <v>6</v>
      </c>
      <c r="G53" s="27">
        <f>SUM(F53)/E53*100</f>
        <v>50</v>
      </c>
      <c r="H53" s="27"/>
      <c r="I53" s="27"/>
      <c r="J53" s="27"/>
      <c r="K53" s="66"/>
      <c r="L53" s="66"/>
      <c r="M53" s="106"/>
      <c r="N53" s="106"/>
      <c r="O53" s="106"/>
    </row>
    <row r="54" spans="1:15" ht="12.75" customHeight="1" x14ac:dyDescent="0.2"/>
    <row r="55" spans="1:15" ht="21.75" customHeight="1" x14ac:dyDescent="0.2">
      <c r="A55" s="156" t="s">
        <v>100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</row>
    <row r="56" spans="1:15" ht="21.75" customHeight="1" x14ac:dyDescent="0.2">
      <c r="A56" s="147" t="s">
        <v>23</v>
      </c>
      <c r="B56" s="158"/>
      <c r="C56" s="159"/>
      <c r="D56" s="154"/>
      <c r="E56" s="154"/>
      <c r="F56" s="160"/>
      <c r="G56" s="160"/>
      <c r="H56" s="157">
        <f>SUM(H60,H63,H65,H73,H75,H78,H81,H86,H90)</f>
        <v>4443359747.6500006</v>
      </c>
      <c r="I56" s="157">
        <f>SUM(I60,I63,I65,I73,I75,I78,I81,I86,I90)</f>
        <v>4443359747.6500006</v>
      </c>
      <c r="J56" s="157">
        <f>SUM(J60,J63,J65,J73,J75,J78,J81,J86,J90)</f>
        <v>1749391746.48</v>
      </c>
      <c r="K56" s="154"/>
      <c r="L56" s="159"/>
      <c r="M56" s="161"/>
      <c r="N56" s="161"/>
      <c r="O56" s="161"/>
    </row>
    <row r="57" spans="1:15" ht="12.75" customHeight="1" x14ac:dyDescent="0.2">
      <c r="A57" s="29"/>
      <c r="B57" s="29"/>
      <c r="C57" s="30"/>
      <c r="D57" s="31"/>
      <c r="E57" s="31"/>
      <c r="F57" s="32"/>
      <c r="G57" s="32"/>
      <c r="H57" s="33"/>
      <c r="I57" s="34"/>
      <c r="J57" s="34"/>
      <c r="K57" s="35"/>
      <c r="L57" s="36"/>
      <c r="M57" s="37"/>
      <c r="N57" s="37"/>
      <c r="O57" s="37"/>
    </row>
    <row r="58" spans="1:15" s="105" customFormat="1" ht="15.75" x14ac:dyDescent="0.2">
      <c r="A58" s="82" t="s">
        <v>94</v>
      </c>
      <c r="B58" s="83"/>
      <c r="C58" s="84"/>
      <c r="D58" s="85"/>
      <c r="E58" s="85"/>
      <c r="F58" s="86"/>
      <c r="G58" s="86"/>
      <c r="H58" s="78"/>
      <c r="I58" s="73"/>
      <c r="J58" s="73"/>
      <c r="K58" s="74"/>
      <c r="L58" s="74"/>
      <c r="M58" s="75"/>
      <c r="N58" s="75"/>
      <c r="O58" s="75"/>
    </row>
    <row r="59" spans="1:15" s="105" customFormat="1" ht="15.75" x14ac:dyDescent="0.2">
      <c r="A59" s="82"/>
      <c r="B59" s="83"/>
      <c r="C59" s="84"/>
      <c r="D59" s="85"/>
      <c r="E59" s="85"/>
      <c r="F59" s="86"/>
      <c r="G59" s="86"/>
      <c r="H59" s="78"/>
      <c r="I59" s="73"/>
      <c r="J59" s="73"/>
      <c r="K59" s="74"/>
      <c r="L59" s="74"/>
      <c r="M59" s="75"/>
      <c r="N59" s="75"/>
      <c r="O59" s="75"/>
    </row>
    <row r="60" spans="1:15" s="105" customFormat="1" x14ac:dyDescent="0.2">
      <c r="A60" s="107" t="s">
        <v>36</v>
      </c>
      <c r="B60" s="58"/>
      <c r="C60" s="108"/>
      <c r="D60" s="109"/>
      <c r="E60" s="109"/>
      <c r="F60" s="79"/>
      <c r="G60" s="79"/>
      <c r="H60" s="53">
        <v>4054456731.4099998</v>
      </c>
      <c r="I60" s="52">
        <v>4054469215.3699999</v>
      </c>
      <c r="J60" s="53">
        <v>1614032392.8399999</v>
      </c>
      <c r="K60" s="54" t="s">
        <v>7</v>
      </c>
      <c r="L60" s="54" t="s">
        <v>7</v>
      </c>
      <c r="M60" s="63">
        <v>6976</v>
      </c>
      <c r="N60" s="63">
        <v>4277</v>
      </c>
      <c r="O60" s="63">
        <f t="shared" ref="O60" si="8">SUM(M60:N60)</f>
        <v>11253</v>
      </c>
    </row>
    <row r="61" spans="1:15" s="105" customFormat="1" x14ac:dyDescent="0.2">
      <c r="A61" s="57" t="s">
        <v>54</v>
      </c>
      <c r="B61" s="58"/>
      <c r="C61" s="59" t="s">
        <v>24</v>
      </c>
      <c r="D61" s="60">
        <v>134619</v>
      </c>
      <c r="E61" s="60">
        <v>134619</v>
      </c>
      <c r="F61" s="79">
        <v>67009</v>
      </c>
      <c r="G61" s="79">
        <f>SUM(F61)/E61*100</f>
        <v>49.776777423692046</v>
      </c>
      <c r="H61" s="53"/>
      <c r="I61" s="52"/>
      <c r="J61" s="110"/>
      <c r="K61" s="54"/>
      <c r="L61" s="54"/>
      <c r="M61" s="111"/>
      <c r="N61" s="111"/>
      <c r="O61" s="111"/>
    </row>
    <row r="62" spans="1:15" s="105" customFormat="1" x14ac:dyDescent="0.2">
      <c r="A62" s="57" t="s">
        <v>25</v>
      </c>
      <c r="B62" s="58"/>
      <c r="C62" s="59" t="s">
        <v>16</v>
      </c>
      <c r="D62" s="60">
        <v>450</v>
      </c>
      <c r="E62" s="60">
        <v>450</v>
      </c>
      <c r="F62" s="61">
        <v>307</v>
      </c>
      <c r="G62" s="61">
        <f>SUM(F62)/E62*100</f>
        <v>68.222222222222214</v>
      </c>
      <c r="H62" s="53"/>
      <c r="I62" s="52"/>
      <c r="J62" s="110"/>
      <c r="K62" s="54"/>
      <c r="L62" s="54"/>
      <c r="M62" s="112"/>
      <c r="N62" s="112"/>
      <c r="O62" s="112"/>
    </row>
    <row r="63" spans="1:15" s="105" customFormat="1" x14ac:dyDescent="0.2">
      <c r="A63" s="107" t="s">
        <v>37</v>
      </c>
      <c r="B63" s="58"/>
      <c r="C63" s="108"/>
      <c r="D63" s="113"/>
      <c r="E63" s="60"/>
      <c r="F63" s="113"/>
      <c r="G63" s="61"/>
      <c r="H63" s="53">
        <v>3223292.82</v>
      </c>
      <c r="I63" s="52">
        <v>3210808.86</v>
      </c>
      <c r="J63" s="53">
        <v>913389.42</v>
      </c>
      <c r="K63" s="54" t="s">
        <v>7</v>
      </c>
      <c r="L63" s="54" t="s">
        <v>7</v>
      </c>
      <c r="M63" s="63">
        <v>34</v>
      </c>
      <c r="N63" s="63">
        <v>2</v>
      </c>
      <c r="O63" s="63">
        <f>SUM(M63:N63)</f>
        <v>36</v>
      </c>
    </row>
    <row r="64" spans="1:15" s="105" customFormat="1" x14ac:dyDescent="0.2">
      <c r="A64" s="57" t="s">
        <v>61</v>
      </c>
      <c r="B64" s="58"/>
      <c r="C64" s="59" t="s">
        <v>24</v>
      </c>
      <c r="D64" s="60">
        <v>444</v>
      </c>
      <c r="E64" s="60">
        <v>444</v>
      </c>
      <c r="F64" s="61">
        <v>217</v>
      </c>
      <c r="G64" s="79">
        <f>SUM(F64)/E64*100</f>
        <v>48.873873873873876</v>
      </c>
      <c r="H64" s="53"/>
      <c r="I64" s="52"/>
      <c r="J64" s="52"/>
      <c r="K64" s="54"/>
      <c r="L64" s="54"/>
      <c r="M64" s="114"/>
      <c r="N64" s="114"/>
      <c r="O64" s="114"/>
    </row>
    <row r="65" spans="1:15" s="105" customFormat="1" x14ac:dyDescent="0.2">
      <c r="A65" s="107" t="s">
        <v>38</v>
      </c>
      <c r="B65" s="58"/>
      <c r="C65" s="108"/>
      <c r="D65" s="60"/>
      <c r="E65" s="60"/>
      <c r="F65" s="60"/>
      <c r="G65" s="79"/>
      <c r="H65" s="53">
        <v>34196217.57</v>
      </c>
      <c r="I65" s="52">
        <v>34196217.57</v>
      </c>
      <c r="J65" s="53">
        <v>5615509.0300000003</v>
      </c>
      <c r="K65" s="54" t="s">
        <v>7</v>
      </c>
      <c r="L65" s="54" t="s">
        <v>7</v>
      </c>
      <c r="M65" s="114">
        <v>14414</v>
      </c>
      <c r="N65" s="114">
        <v>10001</v>
      </c>
      <c r="O65" s="114">
        <f t="shared" ref="O65" si="9">SUM(M65:N65)</f>
        <v>24415</v>
      </c>
    </row>
    <row r="66" spans="1:15" s="105" customFormat="1" x14ac:dyDescent="0.2">
      <c r="A66" s="57" t="s">
        <v>62</v>
      </c>
      <c r="B66" s="58"/>
      <c r="C66" s="59" t="s">
        <v>24</v>
      </c>
      <c r="D66" s="60">
        <v>262</v>
      </c>
      <c r="E66" s="60">
        <v>262</v>
      </c>
      <c r="F66" s="61">
        <v>59</v>
      </c>
      <c r="G66" s="61">
        <f t="shared" ref="G66:G67" si="10">SUM(F66)/E66*100</f>
        <v>22.519083969465647</v>
      </c>
      <c r="H66" s="53"/>
      <c r="I66" s="53"/>
      <c r="J66" s="52"/>
      <c r="K66" s="66"/>
      <c r="L66" s="115"/>
      <c r="M66" s="116"/>
      <c r="N66" s="116"/>
      <c r="O66" s="116"/>
    </row>
    <row r="67" spans="1:15" s="105" customFormat="1" x14ac:dyDescent="0.2">
      <c r="A67" s="57" t="s">
        <v>39</v>
      </c>
      <c r="B67" s="58"/>
      <c r="C67" s="59" t="s">
        <v>24</v>
      </c>
      <c r="D67" s="60">
        <v>450</v>
      </c>
      <c r="E67" s="60">
        <v>450</v>
      </c>
      <c r="F67" s="61">
        <v>1</v>
      </c>
      <c r="G67" s="61">
        <f t="shared" si="10"/>
        <v>0.22222222222222221</v>
      </c>
      <c r="H67" s="53"/>
      <c r="I67" s="53"/>
      <c r="J67" s="52"/>
      <c r="K67" s="66"/>
      <c r="L67" s="115"/>
      <c r="M67" s="116"/>
      <c r="N67" s="116"/>
      <c r="O67" s="116"/>
    </row>
    <row r="68" spans="1:15" s="105" customFormat="1" x14ac:dyDescent="0.2">
      <c r="A68" s="122" t="s">
        <v>84</v>
      </c>
      <c r="B68" s="123"/>
      <c r="C68" s="88" t="s">
        <v>85</v>
      </c>
      <c r="D68" s="89">
        <v>40000</v>
      </c>
      <c r="E68" s="89">
        <v>40000</v>
      </c>
      <c r="F68" s="90">
        <v>21325</v>
      </c>
      <c r="G68" s="90">
        <f t="shared" ref="G68" si="11">SUM(F68)/E68*100</f>
        <v>53.312499999999993</v>
      </c>
      <c r="H68" s="124"/>
      <c r="I68" s="125"/>
      <c r="J68" s="125"/>
      <c r="K68" s="126"/>
      <c r="L68" s="127"/>
      <c r="M68" s="128"/>
      <c r="N68" s="128"/>
      <c r="O68" s="128"/>
    </row>
    <row r="69" spans="1:15" s="105" customFormat="1" ht="21.75" customHeight="1" x14ac:dyDescent="0.2">
      <c r="A69" s="156" t="s">
        <v>100</v>
      </c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</row>
    <row r="70" spans="1:15" s="105" customFormat="1" ht="21.75" customHeight="1" x14ac:dyDescent="0.2">
      <c r="A70" s="164" t="s">
        <v>23</v>
      </c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</row>
    <row r="71" spans="1:15" s="168" customFormat="1" ht="5.0999999999999996" customHeight="1" x14ac:dyDescent="0.2">
      <c r="A71" s="166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</row>
    <row r="72" spans="1:15" s="105" customFormat="1" ht="25.5" x14ac:dyDescent="0.2">
      <c r="A72" s="57" t="s">
        <v>96</v>
      </c>
      <c r="B72" s="58"/>
      <c r="C72" s="59" t="s">
        <v>24</v>
      </c>
      <c r="D72" s="60">
        <v>5100</v>
      </c>
      <c r="E72" s="60">
        <v>5100</v>
      </c>
      <c r="F72" s="61">
        <v>3030</v>
      </c>
      <c r="G72" s="61">
        <f t="shared" ref="G72" si="12">SUM(F72)/E72*100</f>
        <v>59.411764705882355</v>
      </c>
      <c r="H72" s="53"/>
      <c r="I72" s="52"/>
      <c r="J72" s="52"/>
      <c r="K72" s="66"/>
      <c r="L72" s="115"/>
      <c r="M72" s="116"/>
      <c r="N72" s="116"/>
      <c r="O72" s="116"/>
    </row>
    <row r="73" spans="1:15" s="105" customFormat="1" x14ac:dyDescent="0.2">
      <c r="A73" s="107" t="s">
        <v>26</v>
      </c>
      <c r="B73" s="58"/>
      <c r="C73" s="108"/>
      <c r="D73" s="60"/>
      <c r="E73" s="60"/>
      <c r="F73" s="61"/>
      <c r="G73" s="79"/>
      <c r="H73" s="53">
        <v>2880000</v>
      </c>
      <c r="I73" s="53">
        <v>2880000</v>
      </c>
      <c r="J73" s="53">
        <v>1172613.68</v>
      </c>
      <c r="K73" s="117" t="s">
        <v>7</v>
      </c>
      <c r="L73" s="117" t="s">
        <v>7</v>
      </c>
      <c r="M73" s="114">
        <v>7017</v>
      </c>
      <c r="N73" s="114">
        <v>4296</v>
      </c>
      <c r="O73" s="114">
        <f>SUM(M73:N73)</f>
        <v>11313</v>
      </c>
    </row>
    <row r="74" spans="1:15" s="105" customFormat="1" x14ac:dyDescent="0.2">
      <c r="A74" s="57" t="s">
        <v>86</v>
      </c>
      <c r="B74" s="58"/>
      <c r="C74" s="59" t="s">
        <v>27</v>
      </c>
      <c r="D74" s="60">
        <v>135331</v>
      </c>
      <c r="E74" s="60">
        <v>135331</v>
      </c>
      <c r="F74" s="61">
        <v>67069</v>
      </c>
      <c r="G74" s="61">
        <f t="shared" ref="G74" si="13">SUM(F74)/E74*100</f>
        <v>49.559228853699452</v>
      </c>
      <c r="H74" s="53"/>
      <c r="I74" s="53"/>
      <c r="J74" s="53"/>
      <c r="K74" s="118"/>
      <c r="L74" s="119"/>
      <c r="M74" s="116"/>
      <c r="N74" s="116"/>
      <c r="O74" s="116"/>
    </row>
    <row r="75" spans="1:15" s="105" customFormat="1" x14ac:dyDescent="0.2">
      <c r="A75" s="107" t="s">
        <v>40</v>
      </c>
      <c r="B75" s="58"/>
      <c r="C75" s="108"/>
      <c r="D75" s="109"/>
      <c r="E75" s="60"/>
      <c r="F75" s="79"/>
      <c r="G75" s="79"/>
      <c r="H75" s="53">
        <v>15483271.060000001</v>
      </c>
      <c r="I75" s="53">
        <v>15483271.060000001</v>
      </c>
      <c r="J75" s="53">
        <v>5097521.05</v>
      </c>
      <c r="K75" s="117" t="s">
        <v>7</v>
      </c>
      <c r="L75" s="117" t="s">
        <v>7</v>
      </c>
      <c r="M75" s="120">
        <v>4041</v>
      </c>
      <c r="N75" s="120">
        <v>2400</v>
      </c>
      <c r="O75" s="120">
        <f t="shared" ref="O75" si="14">SUM(M75:N75)</f>
        <v>6441</v>
      </c>
    </row>
    <row r="76" spans="1:15" s="105" customFormat="1" x14ac:dyDescent="0.2">
      <c r="A76" s="57" t="s">
        <v>41</v>
      </c>
      <c r="B76" s="58"/>
      <c r="C76" s="121" t="s">
        <v>43</v>
      </c>
      <c r="D76" s="60">
        <v>17677</v>
      </c>
      <c r="E76" s="60">
        <v>17677</v>
      </c>
      <c r="F76" s="79">
        <v>12566</v>
      </c>
      <c r="G76" s="79">
        <f t="shared" ref="G76" si="15">SUM(F76)/E76*100</f>
        <v>71.08672286021384</v>
      </c>
      <c r="H76" s="53"/>
      <c r="I76" s="53"/>
      <c r="J76" s="53"/>
      <c r="K76" s="118"/>
      <c r="L76" s="119"/>
      <c r="M76" s="116"/>
      <c r="N76" s="116"/>
      <c r="O76" s="116"/>
    </row>
    <row r="77" spans="1:15" s="105" customFormat="1" x14ac:dyDescent="0.2">
      <c r="A77" s="57" t="s">
        <v>42</v>
      </c>
      <c r="B77" s="58"/>
      <c r="C77" s="121" t="s">
        <v>43</v>
      </c>
      <c r="D77" s="60">
        <v>4875</v>
      </c>
      <c r="E77" s="60">
        <v>4875</v>
      </c>
      <c r="F77" s="61">
        <v>0</v>
      </c>
      <c r="G77" s="61">
        <f>SUM(F77)/E77*100</f>
        <v>0</v>
      </c>
      <c r="H77" s="53"/>
      <c r="I77" s="53"/>
      <c r="J77" s="53"/>
      <c r="K77" s="118"/>
      <c r="L77" s="119"/>
      <c r="M77" s="116"/>
      <c r="N77" s="116"/>
      <c r="O77" s="116"/>
    </row>
    <row r="78" spans="1:15" s="105" customFormat="1" x14ac:dyDescent="0.2">
      <c r="A78" s="107" t="s">
        <v>44</v>
      </c>
      <c r="B78" s="58"/>
      <c r="C78" s="108"/>
      <c r="D78" s="113"/>
      <c r="E78" s="60"/>
      <c r="F78" s="60"/>
      <c r="G78" s="79"/>
      <c r="H78" s="53">
        <v>16928066.48</v>
      </c>
      <c r="I78" s="53">
        <v>11517439.58</v>
      </c>
      <c r="J78" s="53">
        <v>3884599.42</v>
      </c>
      <c r="K78" s="117" t="s">
        <v>7</v>
      </c>
      <c r="L78" s="117" t="s">
        <v>7</v>
      </c>
      <c r="M78" s="114">
        <v>958</v>
      </c>
      <c r="N78" s="114">
        <v>736</v>
      </c>
      <c r="O78" s="114">
        <f t="shared" ref="O78" si="16">SUM(M78:N78)</f>
        <v>1694</v>
      </c>
    </row>
    <row r="79" spans="1:15" s="105" customFormat="1" x14ac:dyDescent="0.2">
      <c r="A79" s="57" t="s">
        <v>45</v>
      </c>
      <c r="B79" s="58"/>
      <c r="C79" s="59" t="s">
        <v>16</v>
      </c>
      <c r="D79" s="60">
        <v>3356</v>
      </c>
      <c r="E79" s="60">
        <v>3356</v>
      </c>
      <c r="F79" s="61">
        <v>1647</v>
      </c>
      <c r="G79" s="79">
        <f t="shared" ref="G79:G85" si="17">SUM(F79)/E79*100</f>
        <v>49.076281287246722</v>
      </c>
      <c r="H79" s="53"/>
      <c r="I79" s="53"/>
      <c r="J79" s="53"/>
      <c r="K79" s="118"/>
      <c r="L79" s="119"/>
      <c r="M79" s="116"/>
      <c r="N79" s="116"/>
      <c r="O79" s="116"/>
    </row>
    <row r="80" spans="1:15" s="105" customFormat="1" x14ac:dyDescent="0.2">
      <c r="A80" s="57" t="s">
        <v>97</v>
      </c>
      <c r="B80" s="58"/>
      <c r="C80" s="59" t="s">
        <v>24</v>
      </c>
      <c r="D80" s="60">
        <v>660</v>
      </c>
      <c r="E80" s="60">
        <v>660</v>
      </c>
      <c r="F80" s="61">
        <v>47</v>
      </c>
      <c r="G80" s="79">
        <f>SUM(F80)/E80*100</f>
        <v>7.1212121212121211</v>
      </c>
      <c r="H80" s="53"/>
      <c r="I80" s="53"/>
      <c r="J80" s="53"/>
      <c r="K80" s="118"/>
      <c r="L80" s="119"/>
      <c r="M80" s="116"/>
      <c r="N80" s="116"/>
      <c r="O80" s="116"/>
    </row>
    <row r="81" spans="1:15" s="105" customFormat="1" x14ac:dyDescent="0.2">
      <c r="A81" s="107" t="s">
        <v>46</v>
      </c>
      <c r="B81" s="58"/>
      <c r="C81" s="108"/>
      <c r="D81" s="113"/>
      <c r="E81" s="60"/>
      <c r="F81" s="60"/>
      <c r="G81" s="79"/>
      <c r="H81" s="53">
        <v>302950000</v>
      </c>
      <c r="I81" s="53">
        <v>308230000</v>
      </c>
      <c r="J81" s="53">
        <v>114704000</v>
      </c>
      <c r="K81" s="117" t="s">
        <v>7</v>
      </c>
      <c r="L81" s="117" t="s">
        <v>7</v>
      </c>
      <c r="M81" s="114">
        <v>929</v>
      </c>
      <c r="N81" s="114">
        <v>718</v>
      </c>
      <c r="O81" s="114">
        <f t="shared" ref="O81" si="18">SUM(M81:N81)</f>
        <v>1647</v>
      </c>
    </row>
    <row r="82" spans="1:15" s="105" customFormat="1" x14ac:dyDescent="0.2">
      <c r="A82" s="57" t="s">
        <v>47</v>
      </c>
      <c r="B82" s="58"/>
      <c r="C82" s="59" t="s">
        <v>22</v>
      </c>
      <c r="D82" s="60">
        <v>2361</v>
      </c>
      <c r="E82" s="60">
        <v>2361</v>
      </c>
      <c r="F82" s="61">
        <v>1234</v>
      </c>
      <c r="G82" s="79">
        <f t="shared" si="17"/>
        <v>52.265988987717073</v>
      </c>
      <c r="H82" s="53"/>
      <c r="I82" s="53"/>
      <c r="J82" s="53"/>
      <c r="K82" s="118"/>
      <c r="L82" s="119"/>
      <c r="M82" s="116"/>
      <c r="N82" s="116"/>
      <c r="O82" s="116"/>
    </row>
    <row r="83" spans="1:15" s="105" customFormat="1" ht="12.75" customHeight="1" x14ac:dyDescent="0.2">
      <c r="A83" s="57" t="s">
        <v>48</v>
      </c>
      <c r="B83" s="58"/>
      <c r="C83" s="59" t="s">
        <v>22</v>
      </c>
      <c r="D83" s="60">
        <v>104</v>
      </c>
      <c r="E83" s="60">
        <v>104</v>
      </c>
      <c r="F83" s="61">
        <v>0</v>
      </c>
      <c r="G83" s="25">
        <f t="shared" si="17"/>
        <v>0</v>
      </c>
      <c r="H83" s="53"/>
      <c r="I83" s="53"/>
      <c r="J83" s="53"/>
      <c r="K83" s="118"/>
      <c r="L83" s="119"/>
      <c r="M83" s="116"/>
      <c r="N83" s="116"/>
      <c r="O83" s="116"/>
    </row>
    <row r="84" spans="1:15" s="105" customFormat="1" ht="25.5" x14ac:dyDescent="0.2">
      <c r="A84" s="57" t="s">
        <v>49</v>
      </c>
      <c r="B84" s="58"/>
      <c r="C84" s="59" t="s">
        <v>22</v>
      </c>
      <c r="D84" s="60">
        <v>200</v>
      </c>
      <c r="E84" s="60">
        <v>200</v>
      </c>
      <c r="F84" s="61">
        <v>141</v>
      </c>
      <c r="G84" s="25">
        <f t="shared" si="17"/>
        <v>70.5</v>
      </c>
      <c r="H84" s="53"/>
      <c r="I84" s="53"/>
      <c r="J84" s="53"/>
      <c r="K84" s="118"/>
      <c r="L84" s="119"/>
      <c r="M84" s="116"/>
      <c r="N84" s="116"/>
      <c r="O84" s="116"/>
    </row>
    <row r="85" spans="1:15" s="105" customFormat="1" ht="25.5" x14ac:dyDescent="0.2">
      <c r="A85" s="57" t="s">
        <v>50</v>
      </c>
      <c r="B85" s="58"/>
      <c r="C85" s="59" t="s">
        <v>22</v>
      </c>
      <c r="D85" s="60">
        <v>589</v>
      </c>
      <c r="E85" s="60">
        <v>589</v>
      </c>
      <c r="F85" s="61">
        <v>272</v>
      </c>
      <c r="G85" s="25">
        <f t="shared" si="17"/>
        <v>46.17996604414261</v>
      </c>
      <c r="H85" s="53"/>
      <c r="I85" s="52"/>
      <c r="J85" s="52"/>
      <c r="K85" s="66"/>
      <c r="L85" s="115"/>
      <c r="M85" s="116"/>
      <c r="N85" s="116"/>
      <c r="O85" s="116"/>
    </row>
    <row r="86" spans="1:15" s="105" customFormat="1" x14ac:dyDescent="0.2">
      <c r="A86" s="107" t="s">
        <v>51</v>
      </c>
      <c r="B86" s="58"/>
      <c r="C86" s="59"/>
      <c r="D86" s="60"/>
      <c r="E86" s="60"/>
      <c r="F86" s="61"/>
      <c r="G86" s="61"/>
      <c r="H86" s="53">
        <v>10842168.310000001</v>
      </c>
      <c r="I86" s="52">
        <v>10972795.210000001</v>
      </c>
      <c r="J86" s="53">
        <v>3971721.04</v>
      </c>
      <c r="K86" s="54" t="s">
        <v>7</v>
      </c>
      <c r="L86" s="54" t="s">
        <v>7</v>
      </c>
      <c r="M86" s="63">
        <v>4860</v>
      </c>
      <c r="N86" s="63">
        <v>380</v>
      </c>
      <c r="O86" s="63">
        <f t="shared" ref="O86" si="19">SUM(M86:N86)</f>
        <v>5240</v>
      </c>
    </row>
    <row r="87" spans="1:15" s="105" customFormat="1" x14ac:dyDescent="0.2">
      <c r="A87" s="57" t="s">
        <v>63</v>
      </c>
      <c r="B87" s="58"/>
      <c r="C87" s="59" t="s">
        <v>20</v>
      </c>
      <c r="D87" s="60">
        <v>3240</v>
      </c>
      <c r="E87" s="60">
        <v>3240</v>
      </c>
      <c r="F87" s="61">
        <v>1102</v>
      </c>
      <c r="G87" s="79">
        <f>SUM(F87)/E87*100</f>
        <v>34.012345679012348</v>
      </c>
      <c r="H87" s="53"/>
      <c r="I87" s="52"/>
      <c r="J87" s="52"/>
      <c r="K87" s="66"/>
      <c r="L87" s="115"/>
      <c r="M87" s="116"/>
      <c r="N87" s="116"/>
      <c r="O87" s="116"/>
    </row>
    <row r="88" spans="1:15" s="105" customFormat="1" x14ac:dyDescent="0.2">
      <c r="A88" s="57" t="s">
        <v>52</v>
      </c>
      <c r="B88" s="58"/>
      <c r="C88" s="59" t="s">
        <v>14</v>
      </c>
      <c r="D88" s="60">
        <v>7454</v>
      </c>
      <c r="E88" s="60">
        <v>7454</v>
      </c>
      <c r="F88" s="61">
        <v>5596</v>
      </c>
      <c r="G88" s="79">
        <f t="shared" ref="G88:G89" si="20">SUM(F88)/E88*100</f>
        <v>75.0737858867722</v>
      </c>
      <c r="H88" s="53"/>
      <c r="I88" s="52"/>
      <c r="J88" s="52"/>
      <c r="K88" s="66"/>
      <c r="L88" s="115"/>
      <c r="M88" s="116"/>
      <c r="N88" s="116"/>
      <c r="O88" s="116"/>
    </row>
    <row r="89" spans="1:15" s="105" customFormat="1" x14ac:dyDescent="0.2">
      <c r="A89" s="57" t="s">
        <v>64</v>
      </c>
      <c r="B89" s="58"/>
      <c r="C89" s="59" t="s">
        <v>43</v>
      </c>
      <c r="D89" s="60">
        <v>3993</v>
      </c>
      <c r="E89" s="60">
        <v>3993</v>
      </c>
      <c r="F89" s="61">
        <v>1718</v>
      </c>
      <c r="G89" s="79">
        <f t="shared" si="20"/>
        <v>43.025294264963691</v>
      </c>
      <c r="H89" s="53"/>
      <c r="I89" s="52"/>
      <c r="J89" s="52"/>
      <c r="K89" s="66"/>
      <c r="L89" s="115"/>
      <c r="M89" s="116"/>
      <c r="N89" s="116"/>
      <c r="O89" s="116"/>
    </row>
    <row r="90" spans="1:15" s="105" customFormat="1" ht="25.5" x14ac:dyDescent="0.2">
      <c r="A90" s="107" t="s">
        <v>65</v>
      </c>
      <c r="B90" s="58"/>
      <c r="C90" s="59"/>
      <c r="D90" s="60"/>
      <c r="E90" s="60"/>
      <c r="F90" s="61"/>
      <c r="G90" s="61"/>
      <c r="H90" s="53">
        <v>2400000</v>
      </c>
      <c r="I90" s="52">
        <v>2400000</v>
      </c>
      <c r="J90" s="53">
        <v>0</v>
      </c>
      <c r="K90" s="54" t="s">
        <v>7</v>
      </c>
      <c r="L90" s="54" t="s">
        <v>7</v>
      </c>
      <c r="M90" s="87">
        <v>0</v>
      </c>
      <c r="N90" s="87">
        <v>0</v>
      </c>
      <c r="O90" s="87">
        <f t="shared" ref="O90" si="21">SUM(M90:N90)</f>
        <v>0</v>
      </c>
    </row>
    <row r="91" spans="1:15" s="105" customFormat="1" x14ac:dyDescent="0.2">
      <c r="A91" s="57" t="s">
        <v>66</v>
      </c>
      <c r="B91" s="58"/>
      <c r="C91" s="59" t="s">
        <v>22</v>
      </c>
      <c r="D91" s="60">
        <v>48</v>
      </c>
      <c r="E91" s="60">
        <v>48</v>
      </c>
      <c r="F91" s="61">
        <v>0</v>
      </c>
      <c r="G91" s="79">
        <f>SUM(F91)/E91*100</f>
        <v>0</v>
      </c>
      <c r="H91" s="53"/>
      <c r="I91" s="52"/>
      <c r="J91" s="52"/>
      <c r="K91" s="66"/>
      <c r="L91" s="115"/>
      <c r="M91" s="120"/>
      <c r="N91" s="120"/>
      <c r="O91" s="120"/>
    </row>
    <row r="92" spans="1:15" s="105" customFormat="1" ht="25.5" x14ac:dyDescent="0.2">
      <c r="A92" s="122" t="s">
        <v>67</v>
      </c>
      <c r="B92" s="123"/>
      <c r="C92" s="88" t="s">
        <v>16</v>
      </c>
      <c r="D92" s="89">
        <v>48</v>
      </c>
      <c r="E92" s="89">
        <v>48</v>
      </c>
      <c r="F92" s="90">
        <v>0</v>
      </c>
      <c r="G92" s="91">
        <f>SUM(F92)/E92*100</f>
        <v>0</v>
      </c>
      <c r="H92" s="124"/>
      <c r="I92" s="125"/>
      <c r="J92" s="125"/>
      <c r="K92" s="126"/>
      <c r="L92" s="127"/>
      <c r="M92" s="128"/>
      <c r="N92" s="128"/>
      <c r="O92" s="128"/>
    </row>
    <row r="93" spans="1:15" s="105" customFormat="1" x14ac:dyDescent="0.2">
      <c r="C93" s="21"/>
      <c r="D93" s="129"/>
      <c r="E93" s="129"/>
      <c r="F93" s="19"/>
      <c r="G93" s="130"/>
      <c r="H93" s="131"/>
      <c r="I93" s="132"/>
      <c r="J93" s="132"/>
      <c r="K93" s="20"/>
      <c r="L93" s="20"/>
      <c r="M93" s="133"/>
      <c r="N93" s="133"/>
      <c r="O93" s="133"/>
    </row>
    <row r="94" spans="1:15" s="105" customFormat="1" x14ac:dyDescent="0.2">
      <c r="C94" s="21"/>
      <c r="D94" s="129"/>
      <c r="E94" s="129"/>
      <c r="F94" s="19"/>
      <c r="G94" s="130"/>
      <c r="H94" s="131"/>
      <c r="I94" s="132"/>
      <c r="J94" s="132"/>
      <c r="K94" s="20"/>
      <c r="L94" s="20"/>
      <c r="M94" s="133"/>
      <c r="N94" s="133"/>
      <c r="O94" s="133"/>
    </row>
    <row r="95" spans="1:15" s="105" customFormat="1" x14ac:dyDescent="0.2">
      <c r="C95" s="21"/>
      <c r="D95" s="129"/>
      <c r="E95" s="129"/>
      <c r="F95" s="19"/>
      <c r="G95" s="130"/>
      <c r="H95" s="131"/>
      <c r="I95" s="132"/>
      <c r="J95" s="132"/>
      <c r="K95" s="20"/>
      <c r="L95" s="20"/>
      <c r="M95" s="133"/>
      <c r="N95" s="133"/>
      <c r="O95" s="133"/>
    </row>
    <row r="96" spans="1:15" s="105" customFormat="1" x14ac:dyDescent="0.2">
      <c r="C96" s="21"/>
      <c r="D96" s="129"/>
      <c r="E96" s="129"/>
      <c r="F96" s="19"/>
      <c r="G96" s="130"/>
      <c r="H96" s="131"/>
      <c r="I96" s="132"/>
      <c r="J96" s="132"/>
      <c r="K96" s="20"/>
      <c r="L96" s="20"/>
      <c r="M96" s="133"/>
      <c r="N96" s="133"/>
      <c r="O96" s="133"/>
    </row>
    <row r="97" spans="1:15" s="105" customFormat="1" x14ac:dyDescent="0.2">
      <c r="C97" s="21"/>
      <c r="D97" s="129"/>
      <c r="E97" s="129"/>
      <c r="F97" s="19"/>
      <c r="G97" s="130"/>
      <c r="H97" s="131"/>
      <c r="I97" s="132"/>
      <c r="J97" s="132"/>
      <c r="K97" s="20"/>
      <c r="L97" s="20"/>
      <c r="M97" s="133"/>
      <c r="N97" s="133"/>
      <c r="O97" s="133"/>
    </row>
    <row r="98" spans="1:15" s="105" customFormat="1" x14ac:dyDescent="0.2">
      <c r="C98" s="21"/>
      <c r="D98" s="129"/>
      <c r="E98" s="129"/>
      <c r="F98" s="19"/>
      <c r="G98" s="130"/>
      <c r="H98" s="131"/>
      <c r="I98" s="132"/>
      <c r="J98" s="132"/>
      <c r="K98" s="20"/>
      <c r="L98" s="20"/>
      <c r="M98" s="133"/>
      <c r="N98" s="133"/>
      <c r="O98" s="133"/>
    </row>
    <row r="99" spans="1:15" s="105" customFormat="1" x14ac:dyDescent="0.2">
      <c r="C99" s="21"/>
      <c r="D99" s="129"/>
      <c r="E99" s="129"/>
      <c r="F99" s="19"/>
      <c r="G99" s="130"/>
      <c r="H99" s="131"/>
      <c r="I99" s="132"/>
      <c r="J99" s="132"/>
      <c r="K99" s="20"/>
      <c r="L99" s="20"/>
      <c r="M99" s="133"/>
      <c r="N99" s="133"/>
      <c r="O99" s="133"/>
    </row>
    <row r="100" spans="1:15" s="105" customFormat="1" x14ac:dyDescent="0.2">
      <c r="C100" s="21"/>
      <c r="D100" s="129"/>
      <c r="E100" s="129"/>
      <c r="F100" s="19"/>
      <c r="G100" s="130"/>
      <c r="H100" s="131"/>
      <c r="I100" s="132"/>
      <c r="J100" s="132"/>
      <c r="K100" s="20"/>
      <c r="L100" s="20"/>
      <c r="M100" s="133"/>
      <c r="N100" s="133"/>
      <c r="O100" s="133"/>
    </row>
    <row r="101" spans="1:15" s="105" customFormat="1" x14ac:dyDescent="0.2">
      <c r="C101" s="21"/>
      <c r="D101" s="129"/>
      <c r="E101" s="129"/>
      <c r="F101" s="19"/>
      <c r="G101" s="130"/>
      <c r="H101" s="131"/>
      <c r="I101" s="132"/>
      <c r="J101" s="132"/>
      <c r="K101" s="20"/>
      <c r="L101" s="20"/>
      <c r="M101" s="133"/>
      <c r="N101" s="133"/>
      <c r="O101" s="133"/>
    </row>
    <row r="102" spans="1:15" s="105" customFormat="1" x14ac:dyDescent="0.2">
      <c r="C102" s="21"/>
      <c r="D102" s="129"/>
      <c r="E102" s="129"/>
      <c r="F102" s="19"/>
      <c r="G102" s="130"/>
      <c r="H102" s="131"/>
      <c r="I102" s="132"/>
      <c r="J102" s="132"/>
      <c r="K102" s="20"/>
      <c r="L102" s="20"/>
      <c r="M102" s="133"/>
      <c r="N102" s="133"/>
      <c r="O102" s="133"/>
    </row>
    <row r="103" spans="1:15" s="105" customFormat="1" x14ac:dyDescent="0.2">
      <c r="C103" s="21"/>
      <c r="D103" s="129"/>
      <c r="E103" s="129"/>
      <c r="F103" s="19"/>
      <c r="G103" s="130"/>
      <c r="H103" s="131"/>
      <c r="I103" s="132"/>
      <c r="J103" s="132"/>
      <c r="K103" s="20"/>
      <c r="L103" s="20"/>
      <c r="M103" s="133"/>
      <c r="N103" s="133"/>
      <c r="O103" s="133"/>
    </row>
    <row r="104" spans="1:15" x14ac:dyDescent="0.2">
      <c r="A104" s="105"/>
      <c r="B104" s="105"/>
      <c r="C104" s="21"/>
      <c r="D104" s="129"/>
      <c r="E104" s="129"/>
      <c r="F104" s="19"/>
      <c r="G104" s="130"/>
      <c r="H104" s="131"/>
      <c r="I104" s="132"/>
      <c r="J104" s="132"/>
      <c r="K104" s="20"/>
      <c r="L104" s="20"/>
      <c r="M104" s="133"/>
      <c r="N104" s="133"/>
      <c r="O104" s="133"/>
    </row>
    <row r="105" spans="1:15" x14ac:dyDescent="0.2">
      <c r="A105" s="105"/>
      <c r="B105" s="105"/>
      <c r="C105" s="21"/>
      <c r="D105" s="129"/>
      <c r="E105" s="129"/>
      <c r="F105" s="19"/>
      <c r="G105" s="130"/>
      <c r="H105" s="131"/>
      <c r="I105" s="132"/>
      <c r="J105" s="132"/>
      <c r="K105" s="20"/>
      <c r="L105" s="20"/>
      <c r="M105" s="133"/>
      <c r="N105" s="133"/>
      <c r="O105" s="133"/>
    </row>
  </sheetData>
  <sheetProtection selectLockedCells="1" selectUnlockedCells="1"/>
  <mergeCells count="12">
    <mergeCell ref="A69:O69"/>
    <mergeCell ref="A70:O70"/>
    <mergeCell ref="A16:O16"/>
    <mergeCell ref="A55:O55"/>
    <mergeCell ref="A7:O7"/>
    <mergeCell ref="A1:O1"/>
    <mergeCell ref="I5:I6"/>
    <mergeCell ref="J5:J6"/>
    <mergeCell ref="B5:C6"/>
    <mergeCell ref="D5:G5"/>
    <mergeCell ref="H5:H6"/>
    <mergeCell ref="K5:O5"/>
  </mergeCells>
  <printOptions horizontalCentered="1"/>
  <pageMargins left="0.31496062992126" right="0.31496062992126" top="0.511811023622047" bottom="0.31496062992126" header="0.74803149606299202" footer="0.31496062992126"/>
  <pageSetup paperSize="139" scale="55" firstPageNumber="0" orientation="landscape" cellComments="atEnd" r:id="rId1"/>
  <headerFooter>
    <oddHeader>&amp;RPágina &amp;P de &amp;N</oddHeader>
  </headerFooter>
  <ignoredErrors>
    <ignoredError sqref="O12 G13:G14 G22:G31 G38:G53 G72:G92 O72:O91 O21:O28 O37 O60:O68 G61:G6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de indicadores</vt:lpstr>
      <vt:lpstr>'cuadro de indicadores'!__xlnm.Print_Titles</vt:lpstr>
      <vt:lpstr>'cuadro de indicadores'!Excel_BuiltIn_Print_Titles</vt:lpstr>
      <vt:lpstr>'cuadro de indicadores'!Títulos_a_imprimir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Tondopó</dc:creator>
  <cp:lastModifiedBy>Jesús Gabriel Coyoli González</cp:lastModifiedBy>
  <cp:lastPrinted>2022-07-28T17:14:09Z</cp:lastPrinted>
  <dcterms:created xsi:type="dcterms:W3CDTF">2019-03-20T01:11:54Z</dcterms:created>
  <dcterms:modified xsi:type="dcterms:W3CDTF">2022-07-28T17:16:07Z</dcterms:modified>
</cp:coreProperties>
</file>