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1 GOBIERNO ESTATAL\"/>
    </mc:Choice>
  </mc:AlternateContent>
  <bookViews>
    <workbookView xWindow="0" yWindow="0" windowWidth="25200" windowHeight="11685"/>
  </bookViews>
  <sheets>
    <sheet name="33 LDF-6b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0" i="1" l="1"/>
  <c r="I140" i="1" s="1"/>
  <c r="F139" i="1"/>
  <c r="I139" i="1" s="1"/>
  <c r="I138" i="1" s="1"/>
  <c r="H138" i="1"/>
  <c r="G138" i="1"/>
  <c r="F138" i="1"/>
  <c r="E138" i="1"/>
  <c r="D138" i="1"/>
  <c r="F106" i="1"/>
  <c r="I106" i="1" s="1"/>
  <c r="I105" i="1"/>
  <c r="F105" i="1"/>
  <c r="F104" i="1"/>
  <c r="I104" i="1" s="1"/>
  <c r="I103" i="1"/>
  <c r="F103" i="1"/>
  <c r="F102" i="1"/>
  <c r="I102" i="1" s="1"/>
  <c r="I101" i="1"/>
  <c r="F101" i="1"/>
  <c r="H100" i="1"/>
  <c r="H134" i="1" s="1"/>
  <c r="G100" i="1"/>
  <c r="G134" i="1" s="1"/>
  <c r="F100" i="1"/>
  <c r="I100" i="1" s="1"/>
  <c r="I134" i="1" s="1"/>
  <c r="E100" i="1"/>
  <c r="E134" i="1" s="1"/>
  <c r="D100" i="1"/>
  <c r="D134" i="1" s="1"/>
  <c r="I99" i="1"/>
  <c r="F99" i="1"/>
  <c r="F98" i="1"/>
  <c r="I98" i="1" s="1"/>
  <c r="H97" i="1"/>
  <c r="H131" i="1" s="1"/>
  <c r="G97" i="1"/>
  <c r="G131" i="1" s="1"/>
  <c r="F97" i="1"/>
  <c r="I97" i="1" s="1"/>
  <c r="I131" i="1" s="1"/>
  <c r="E97" i="1"/>
  <c r="E131" i="1" s="1"/>
  <c r="D97" i="1"/>
  <c r="D131" i="1" s="1"/>
  <c r="F96" i="1"/>
  <c r="I96" i="1" s="1"/>
  <c r="I95" i="1"/>
  <c r="F95" i="1"/>
  <c r="H94" i="1"/>
  <c r="H128" i="1" s="1"/>
  <c r="G94" i="1"/>
  <c r="G128" i="1" s="1"/>
  <c r="E94" i="1"/>
  <c r="E128" i="1" s="1"/>
  <c r="D94" i="1"/>
  <c r="D128" i="1" s="1"/>
  <c r="I93" i="1"/>
  <c r="F93" i="1"/>
  <c r="F92" i="1"/>
  <c r="I92" i="1" s="1"/>
  <c r="I91" i="1"/>
  <c r="F91" i="1"/>
  <c r="F90" i="1"/>
  <c r="I90" i="1" s="1"/>
  <c r="I89" i="1"/>
  <c r="F89" i="1"/>
  <c r="F88" i="1"/>
  <c r="I88" i="1" s="1"/>
  <c r="I87" i="1"/>
  <c r="F87" i="1"/>
  <c r="F86" i="1"/>
  <c r="I86" i="1" s="1"/>
  <c r="I85" i="1"/>
  <c r="F85" i="1"/>
  <c r="F84" i="1"/>
  <c r="I84" i="1" s="1"/>
  <c r="I83" i="1"/>
  <c r="F83" i="1"/>
  <c r="F82" i="1"/>
  <c r="I82" i="1" s="1"/>
  <c r="I81" i="1"/>
  <c r="F81" i="1"/>
  <c r="F80" i="1"/>
  <c r="I80" i="1" s="1"/>
  <c r="I79" i="1"/>
  <c r="F79" i="1"/>
  <c r="F78" i="1"/>
  <c r="I78" i="1" s="1"/>
  <c r="I77" i="1"/>
  <c r="F77" i="1"/>
  <c r="F76" i="1"/>
  <c r="I76" i="1" s="1"/>
  <c r="I75" i="1"/>
  <c r="F75" i="1"/>
  <c r="F74" i="1"/>
  <c r="I74" i="1" s="1"/>
  <c r="I73" i="1"/>
  <c r="F73" i="1"/>
  <c r="F72" i="1"/>
  <c r="I72" i="1" s="1"/>
  <c r="H71" i="1"/>
  <c r="G71" i="1"/>
  <c r="E71" i="1"/>
  <c r="E60" i="1" s="1"/>
  <c r="D71" i="1"/>
  <c r="F70" i="1"/>
  <c r="I70" i="1" s="1"/>
  <c r="I69" i="1"/>
  <c r="F69" i="1"/>
  <c r="F68" i="1"/>
  <c r="I68" i="1" s="1"/>
  <c r="I67" i="1"/>
  <c r="F67" i="1"/>
  <c r="F66" i="1"/>
  <c r="I66" i="1" s="1"/>
  <c r="I65" i="1"/>
  <c r="F65" i="1"/>
  <c r="F64" i="1"/>
  <c r="I64" i="1" s="1"/>
  <c r="I63" i="1"/>
  <c r="F63" i="1"/>
  <c r="F62" i="1"/>
  <c r="I62" i="1" s="1"/>
  <c r="I61" i="1"/>
  <c r="F61" i="1"/>
  <c r="H60" i="1"/>
  <c r="H125" i="1" s="1"/>
  <c r="H137" i="1" s="1"/>
  <c r="G60" i="1"/>
  <c r="G59" i="1" s="1"/>
  <c r="D60" i="1"/>
  <c r="D125" i="1" s="1"/>
  <c r="F57" i="1"/>
  <c r="I57" i="1" s="1"/>
  <c r="I56" i="1"/>
  <c r="F56" i="1"/>
  <c r="F55" i="1"/>
  <c r="I55" i="1" s="1"/>
  <c r="I54" i="1"/>
  <c r="F54" i="1"/>
  <c r="F53" i="1"/>
  <c r="I53" i="1" s="1"/>
  <c r="I52" i="1"/>
  <c r="F52" i="1"/>
  <c r="H51" i="1"/>
  <c r="H133" i="1" s="1"/>
  <c r="H132" i="1" s="1"/>
  <c r="G51" i="1"/>
  <c r="G133" i="1" s="1"/>
  <c r="G132" i="1" s="1"/>
  <c r="E51" i="1"/>
  <c r="E133" i="1" s="1"/>
  <c r="D51" i="1"/>
  <c r="D133" i="1" s="1"/>
  <c r="D132" i="1" s="1"/>
  <c r="I50" i="1"/>
  <c r="F50" i="1"/>
  <c r="F49" i="1"/>
  <c r="I49" i="1" s="1"/>
  <c r="H48" i="1"/>
  <c r="H130" i="1" s="1"/>
  <c r="H129" i="1" s="1"/>
  <c r="G48" i="1"/>
  <c r="G130" i="1" s="1"/>
  <c r="G129" i="1" s="1"/>
  <c r="E48" i="1"/>
  <c r="E130" i="1" s="1"/>
  <c r="D48" i="1"/>
  <c r="D130" i="1" s="1"/>
  <c r="D129" i="1" s="1"/>
  <c r="F47" i="1"/>
  <c r="I47" i="1" s="1"/>
  <c r="I46" i="1"/>
  <c r="F46" i="1"/>
  <c r="H45" i="1"/>
  <c r="H127" i="1" s="1"/>
  <c r="H126" i="1" s="1"/>
  <c r="G45" i="1"/>
  <c r="G127" i="1" s="1"/>
  <c r="G126" i="1" s="1"/>
  <c r="E45" i="1"/>
  <c r="E127" i="1" s="1"/>
  <c r="E126" i="1" s="1"/>
  <c r="D45" i="1"/>
  <c r="D127" i="1" s="1"/>
  <c r="I44" i="1"/>
  <c r="F44" i="1"/>
  <c r="F43" i="1"/>
  <c r="I43" i="1" s="1"/>
  <c r="I42" i="1"/>
  <c r="F42" i="1"/>
  <c r="F41" i="1"/>
  <c r="I41" i="1" s="1"/>
  <c r="I40" i="1"/>
  <c r="F40" i="1"/>
  <c r="F39" i="1"/>
  <c r="I39" i="1" s="1"/>
  <c r="I38" i="1"/>
  <c r="F38" i="1"/>
  <c r="F37" i="1"/>
  <c r="I37" i="1" s="1"/>
  <c r="I36" i="1"/>
  <c r="F36" i="1"/>
  <c r="F35" i="1"/>
  <c r="I35" i="1" s="1"/>
  <c r="I34" i="1"/>
  <c r="F34" i="1"/>
  <c r="F33" i="1"/>
  <c r="I33" i="1" s="1"/>
  <c r="I32" i="1"/>
  <c r="F32" i="1"/>
  <c r="F31" i="1"/>
  <c r="I31" i="1" s="1"/>
  <c r="I30" i="1"/>
  <c r="F30" i="1"/>
  <c r="F29" i="1"/>
  <c r="I29" i="1" s="1"/>
  <c r="I28" i="1"/>
  <c r="F28" i="1"/>
  <c r="F27" i="1"/>
  <c r="I27" i="1" s="1"/>
  <c r="I26" i="1"/>
  <c r="F26" i="1"/>
  <c r="F25" i="1"/>
  <c r="I25" i="1" s="1"/>
  <c r="I24" i="1"/>
  <c r="F24" i="1"/>
  <c r="F23" i="1"/>
  <c r="I23" i="1" s="1"/>
  <c r="I22" i="1"/>
  <c r="H22" i="1"/>
  <c r="G22" i="1"/>
  <c r="F22" i="1"/>
  <c r="E22" i="1"/>
  <c r="E11" i="1" s="1"/>
  <c r="D22" i="1"/>
  <c r="F21" i="1"/>
  <c r="I21" i="1" s="1"/>
  <c r="I20" i="1"/>
  <c r="F20" i="1"/>
  <c r="F19" i="1"/>
  <c r="I19" i="1" s="1"/>
  <c r="I18" i="1"/>
  <c r="F18" i="1"/>
  <c r="F17" i="1"/>
  <c r="I17" i="1" s="1"/>
  <c r="I16" i="1"/>
  <c r="F16" i="1"/>
  <c r="F15" i="1"/>
  <c r="I15" i="1" s="1"/>
  <c r="I14" i="1"/>
  <c r="F14" i="1"/>
  <c r="F13" i="1"/>
  <c r="I13" i="1" s="1"/>
  <c r="I12" i="1"/>
  <c r="F12" i="1"/>
  <c r="H11" i="1"/>
  <c r="H124" i="1" s="1"/>
  <c r="G11" i="1"/>
  <c r="G124" i="1" s="1"/>
  <c r="F11" i="1"/>
  <c r="F124" i="1" s="1"/>
  <c r="D11" i="1"/>
  <c r="D124" i="1" s="1"/>
  <c r="H10" i="1"/>
  <c r="D10" i="1"/>
  <c r="E124" i="1" l="1"/>
  <c r="E10" i="1"/>
  <c r="E132" i="1"/>
  <c r="D137" i="1"/>
  <c r="G136" i="1"/>
  <c r="D126" i="1"/>
  <c r="E129" i="1"/>
  <c r="G108" i="1"/>
  <c r="D123" i="1"/>
  <c r="D135" i="1" s="1"/>
  <c r="D142" i="1" s="1"/>
  <c r="D136" i="1"/>
  <c r="E125" i="1"/>
  <c r="E137" i="1" s="1"/>
  <c r="E59" i="1"/>
  <c r="E108" i="1" s="1"/>
  <c r="I11" i="1"/>
  <c r="H123" i="1"/>
  <c r="H135" i="1" s="1"/>
  <c r="H142" i="1" s="1"/>
  <c r="H136" i="1"/>
  <c r="F45" i="1"/>
  <c r="F51" i="1"/>
  <c r="D59" i="1"/>
  <c r="D108" i="1" s="1"/>
  <c r="H59" i="1"/>
  <c r="H108" i="1" s="1"/>
  <c r="F60" i="1"/>
  <c r="F94" i="1"/>
  <c r="F131" i="1"/>
  <c r="G125" i="1"/>
  <c r="G137" i="1" s="1"/>
  <c r="F48" i="1"/>
  <c r="F71" i="1"/>
  <c r="I71" i="1" s="1"/>
  <c r="I60" i="1" s="1"/>
  <c r="F134" i="1"/>
  <c r="G10" i="1"/>
  <c r="I125" i="1" l="1"/>
  <c r="F130" i="1"/>
  <c r="F129" i="1" s="1"/>
  <c r="I48" i="1"/>
  <c r="I130" i="1" s="1"/>
  <c r="I129" i="1" s="1"/>
  <c r="I45" i="1"/>
  <c r="I127" i="1" s="1"/>
  <c r="I126" i="1" s="1"/>
  <c r="F10" i="1"/>
  <c r="F127" i="1"/>
  <c r="F59" i="1"/>
  <c r="F108" i="1" s="1"/>
  <c r="I108" i="1" s="1"/>
  <c r="F125" i="1"/>
  <c r="I94" i="1"/>
  <c r="I128" i="1" s="1"/>
  <c r="F128" i="1"/>
  <c r="I51" i="1"/>
  <c r="I133" i="1" s="1"/>
  <c r="I132" i="1" s="1"/>
  <c r="F133" i="1"/>
  <c r="F132" i="1" s="1"/>
  <c r="I124" i="1"/>
  <c r="G123" i="1"/>
  <c r="G135" i="1" s="1"/>
  <c r="G142" i="1" s="1"/>
  <c r="E123" i="1"/>
  <c r="E135" i="1" s="1"/>
  <c r="E142" i="1" s="1"/>
  <c r="E136" i="1"/>
  <c r="F126" i="1" l="1"/>
  <c r="F136" i="1"/>
  <c r="I123" i="1"/>
  <c r="I135" i="1" s="1"/>
  <c r="I142" i="1" s="1"/>
  <c r="I136" i="1"/>
  <c r="I10" i="1"/>
  <c r="I59" i="1"/>
  <c r="F137" i="1"/>
  <c r="F123" i="1"/>
  <c r="F135" i="1" s="1"/>
  <c r="F142" i="1" s="1"/>
  <c r="I137" i="1"/>
</calcChain>
</file>

<file path=xl/sharedStrings.xml><?xml version="1.0" encoding="utf-8"?>
<sst xmlns="http://schemas.openxmlformats.org/spreadsheetml/2006/main" count="131" uniqueCount="69">
  <si>
    <t>GOBIERNO CONSTITUCIONAL DEL ESTADO DE CHIAPAS</t>
  </si>
  <si>
    <t>GOBIERNO ESTATAL</t>
  </si>
  <si>
    <t>ESTADO ANALÍTICO DEL EJERCICIO DE PRESUPUESTO DE EGRESOS DETALLADO CONSOLIDADO</t>
  </si>
  <si>
    <t>CLASIFICACIÓN ADMINISTRATIVA</t>
  </si>
  <si>
    <t>DEL 1 DE ENERO AL 30 DE JUNIO DE 2022</t>
  </si>
  <si>
    <t>(Pesos)</t>
  </si>
  <si>
    <t>CONCEPTO</t>
  </si>
  <si>
    <t>E G R E S O S</t>
  </si>
  <si>
    <t xml:space="preserve">SUBEJERCICIO </t>
  </si>
  <si>
    <t>APROBADO</t>
  </si>
  <si>
    <t>AMPLIACIONES/  (REDUCCIONES)</t>
  </si>
  <si>
    <t>MODIFICADO</t>
  </si>
  <si>
    <t>DEVENGADO</t>
  </si>
  <si>
    <t>PAGADO</t>
  </si>
  <si>
    <t>I.  Gasto No Etiquetado</t>
  </si>
  <si>
    <t>PODER EJECUTIVO</t>
  </si>
  <si>
    <t>Gubernatura</t>
  </si>
  <si>
    <t>Secretaría General de Gobierno</t>
  </si>
  <si>
    <t>Comisión Estatal de Búsqueda de Personas</t>
  </si>
  <si>
    <t>Secretaria de Hacienda</t>
  </si>
  <si>
    <t>Oficialía Mayor del Estado de Chiapas</t>
  </si>
  <si>
    <t>Secretaría de Bienestar</t>
  </si>
  <si>
    <t>Instituto de la Juventud del Estado de Chiapas</t>
  </si>
  <si>
    <t>Secretaría para el Desarrollo Sustentable de los Pueblos Indígenas</t>
  </si>
  <si>
    <t>Instituto de Protección Social y Beneficencia Pública del Estado de Chiapas</t>
  </si>
  <si>
    <t>Centro Estatal de Trasplantes del Estado de Chiapas</t>
  </si>
  <si>
    <t>Secretaría de Educación</t>
  </si>
  <si>
    <t xml:space="preserve">   Educación Estatal</t>
  </si>
  <si>
    <t xml:space="preserve">   Educación Federalizada</t>
  </si>
  <si>
    <t>Secretaría de Seguridad y Protección Ciudadana</t>
  </si>
  <si>
    <t>Instituto de Formación Policial</t>
  </si>
  <si>
    <t>Secretaría de Movilidad y Transporte</t>
  </si>
  <si>
    <t>Secretaría de Honestidad y Función Pública</t>
  </si>
  <si>
    <t>Secretaría de Obras Públicas</t>
  </si>
  <si>
    <t>Secretaría de Turismo</t>
  </si>
  <si>
    <t>Secretaría de Medio Ambiente e Historia Natural</t>
  </si>
  <si>
    <t>Coordinación Estatal para el Mejoramiento del Zoológico Miguel Álvarez del Toro</t>
  </si>
  <si>
    <t>Secretaría de Igualdad de Género</t>
  </si>
  <si>
    <t>Secretaría de Protección Civil</t>
  </si>
  <si>
    <t>Secretaría de Agricultura, Ganadería y Pesca</t>
  </si>
  <si>
    <t>Secretaría de Economía y del Trabajo</t>
  </si>
  <si>
    <t>Comisión Estatal de Mejora Regulatoria</t>
  </si>
  <si>
    <t>Junta Local de Conciliación y Arbitraje del Estado de Chiapas</t>
  </si>
  <si>
    <t>Organismos Subsidiados</t>
  </si>
  <si>
    <t>Ayudas a la Ciudadanía</t>
  </si>
  <si>
    <t>Deuda Pública</t>
  </si>
  <si>
    <t>Provisiones Salariales y Económicas</t>
  </si>
  <si>
    <t xml:space="preserve">Obligaciones </t>
  </si>
  <si>
    <t>Municipios</t>
  </si>
  <si>
    <t>PODER LEGISLATIVO</t>
  </si>
  <si>
    <t>Congreso del Estado</t>
  </si>
  <si>
    <t>Órgano de Fiscalización Superior del Congreso del Estado</t>
  </si>
  <si>
    <t>PODER JUDICIAL</t>
  </si>
  <si>
    <t>Consejo de la Judicatura</t>
  </si>
  <si>
    <t>Tribunal Administrativo</t>
  </si>
  <si>
    <t>ÓRGANOS AUTÓNOMOS</t>
  </si>
  <si>
    <t>Instituto de Elecciones y Participación Ciudadana</t>
  </si>
  <si>
    <t>Comisión Estatal de los Derechos Humanos</t>
  </si>
  <si>
    <t>Fiscalía General del Estado</t>
  </si>
  <si>
    <t>Tribunal Electoral del Estado de Chiapas</t>
  </si>
  <si>
    <t>Instituto de Transparencia, Acceso a la Información y Protección de Datos Personales del Estado de Chiapas</t>
  </si>
  <si>
    <t>Universidad Autónoma de Chiapas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</si>
  <si>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</si>
  <si>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</si>
  <si>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</si>
  <si>
    <t>No Etiquetado</t>
  </si>
  <si>
    <t>Etiquetado</t>
  </si>
  <si>
    <t>ENTIDADES PARAESTATALES</t>
  </si>
  <si>
    <t>GRAN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</si>
</sst>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(#\ ###\ ###\ ##0\)\ "/>
  </numFmts>
  <fonts count="20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9"/>
      <color indexed="8"/>
      <name val="Arial"/>
      <family val="2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b/>
      <sz val="9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7" fillId="0" borderId="0"/>
    <xf numFmtId="0" fontId="7" fillId="0" borderId="0"/>
  </cellStyleXfs>
  <cellXfs count="61">
    <xf numFmtId="0" fontId="0" fillId="0" borderId="0" xfId="0"/>
    <xf numFmtId="0" fontId="3" fillId="2" borderId="0" xfId="0" applyFont="1" applyFill="1" applyBorder="1" applyAlignment="1">
      <alignment horizontal="center" vertical="top" wrapText="1" readingOrder="1"/>
    </xf>
    <xf numFmtId="0" fontId="4" fillId="0" borderId="0" xfId="1" applyFont="1" applyBorder="1"/>
    <xf numFmtId="0" fontId="3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 wrapText="1"/>
    </xf>
    <xf numFmtId="0" fontId="5" fillId="2" borderId="0" xfId="2" applyNumberFormat="1" applyFont="1" applyFill="1" applyBorder="1" applyAlignment="1" applyProtection="1">
      <alignment horizontal="center"/>
    </xf>
    <xf numFmtId="0" fontId="6" fillId="3" borderId="1" xfId="0" applyFont="1" applyFill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 wrapText="1" readingOrder="1"/>
    </xf>
    <xf numFmtId="164" fontId="6" fillId="3" borderId="2" xfId="0" applyNumberFormat="1" applyFont="1" applyFill="1" applyBorder="1" applyAlignment="1">
      <alignment horizontal="center" vertical="top" wrapText="1" readingOrder="1"/>
    </xf>
    <xf numFmtId="164" fontId="6" fillId="3" borderId="3" xfId="0" applyNumberFormat="1" applyFont="1" applyFill="1" applyBorder="1" applyAlignment="1">
      <alignment horizontal="center" vertical="center" wrapText="1" readingOrder="1"/>
    </xf>
    <xf numFmtId="0" fontId="6" fillId="3" borderId="4" xfId="0" applyFont="1" applyFill="1" applyBorder="1" applyAlignment="1">
      <alignment horizontal="center" vertical="center" wrapText="1" readingOrder="1"/>
    </xf>
    <xf numFmtId="0" fontId="6" fillId="3" borderId="5" xfId="0" applyFont="1" applyFill="1" applyBorder="1" applyAlignment="1">
      <alignment horizontal="center" vertical="center" wrapText="1" readingOrder="1"/>
    </xf>
    <xf numFmtId="164" fontId="6" fillId="3" borderId="5" xfId="0" applyNumberFormat="1" applyFont="1" applyFill="1" applyBorder="1" applyAlignment="1">
      <alignment horizontal="center" vertical="center" wrapText="1" readingOrder="1"/>
    </xf>
    <xf numFmtId="164" fontId="6" fillId="3" borderId="5" xfId="2" applyNumberFormat="1" applyFont="1" applyFill="1" applyBorder="1" applyAlignment="1" applyProtection="1">
      <alignment horizontal="center" vertical="center" wrapText="1"/>
    </xf>
    <xf numFmtId="164" fontId="6" fillId="3" borderId="6" xfId="0" applyNumberFormat="1" applyFont="1" applyFill="1" applyBorder="1" applyAlignment="1">
      <alignment horizontal="center" vertical="center" wrapText="1" readingOrder="1"/>
    </xf>
    <xf numFmtId="0" fontId="4" fillId="0" borderId="0" xfId="1" applyFont="1" applyFill="1" applyBorder="1"/>
    <xf numFmtId="0" fontId="4" fillId="0" borderId="0" xfId="3" applyFont="1" applyFill="1" applyBorder="1" applyAlignment="1">
      <alignment horizontal="center" vertical="top"/>
    </xf>
    <xf numFmtId="0" fontId="4" fillId="0" borderId="0" xfId="3" applyFont="1" applyFill="1" applyBorder="1" applyAlignment="1">
      <alignment horizontal="justify" vertical="top"/>
    </xf>
    <xf numFmtId="164" fontId="8" fillId="0" borderId="0" xfId="0" applyNumberFormat="1" applyFont="1" applyBorder="1" applyAlignment="1">
      <alignment horizontal="right" vertical="top"/>
    </xf>
    <xf numFmtId="0" fontId="9" fillId="0" borderId="0" xfId="1" applyFont="1" applyFill="1" applyBorder="1" applyAlignment="1">
      <alignment horizontal="left"/>
    </xf>
    <xf numFmtId="164" fontId="10" fillId="0" borderId="0" xfId="0" applyNumberFormat="1" applyFont="1" applyBorder="1" applyAlignment="1">
      <alignment horizontal="right" vertical="top"/>
    </xf>
    <xf numFmtId="0" fontId="9" fillId="0" borderId="0" xfId="1" applyFont="1" applyFill="1" applyBorder="1" applyAlignment="1">
      <alignment horizontal="center"/>
    </xf>
    <xf numFmtId="164" fontId="9" fillId="0" borderId="0" xfId="1" applyNumberFormat="1" applyFont="1" applyFill="1" applyBorder="1"/>
    <xf numFmtId="0" fontId="9" fillId="0" borderId="0" xfId="1" applyFont="1" applyFill="1" applyBorder="1"/>
    <xf numFmtId="164" fontId="4" fillId="0" borderId="0" xfId="1" applyNumberFormat="1" applyFont="1" applyFill="1" applyBorder="1"/>
    <xf numFmtId="0" fontId="11" fillId="0" borderId="0" xfId="1" applyFont="1" applyFill="1" applyBorder="1"/>
    <xf numFmtId="0" fontId="11" fillId="0" borderId="0" xfId="3" applyFont="1" applyFill="1" applyBorder="1" applyAlignment="1">
      <alignment horizontal="center" vertical="top"/>
    </xf>
    <xf numFmtId="0" fontId="11" fillId="0" borderId="0" xfId="3" applyFont="1" applyFill="1" applyBorder="1" applyAlignment="1">
      <alignment horizontal="justify" vertical="top"/>
    </xf>
    <xf numFmtId="164" fontId="12" fillId="0" borderId="0" xfId="0" applyNumberFormat="1" applyFont="1" applyBorder="1" applyAlignment="1">
      <alignment horizontal="right" vertical="top"/>
    </xf>
    <xf numFmtId="0" fontId="4" fillId="0" borderId="0" xfId="3" applyFont="1" applyFill="1" applyBorder="1" applyAlignment="1">
      <alignment horizontal="center" vertical="center"/>
    </xf>
    <xf numFmtId="0" fontId="4" fillId="0" borderId="0" xfId="3" applyFont="1" applyFill="1" applyBorder="1" applyAlignment="1">
      <alignment horizontal="center"/>
    </xf>
    <xf numFmtId="0" fontId="9" fillId="0" borderId="0" xfId="3" applyFont="1" applyFill="1" applyBorder="1" applyAlignment="1">
      <alignment horizontal="center" vertical="top"/>
    </xf>
    <xf numFmtId="0" fontId="9" fillId="0" borderId="0" xfId="3" applyFont="1" applyFill="1" applyBorder="1" applyAlignment="1">
      <alignment horizontal="center"/>
    </xf>
    <xf numFmtId="0" fontId="4" fillId="0" borderId="7" xfId="1" applyFont="1" applyFill="1" applyBorder="1" applyAlignment="1">
      <alignment horizontal="center"/>
    </xf>
    <xf numFmtId="0" fontId="11" fillId="0" borderId="7" xfId="1" applyFont="1" applyFill="1" applyBorder="1"/>
    <xf numFmtId="164" fontId="4" fillId="0" borderId="7" xfId="1" applyNumberFormat="1" applyFont="1" applyFill="1" applyBorder="1"/>
    <xf numFmtId="164" fontId="7" fillId="0" borderId="7" xfId="3" applyNumberFormat="1" applyFont="1" applyFill="1" applyBorder="1" applyAlignment="1">
      <alignment horizontal="right"/>
    </xf>
    <xf numFmtId="0" fontId="0" fillId="0" borderId="0" xfId="0" applyBorder="1"/>
    <xf numFmtId="0" fontId="11" fillId="0" borderId="0" xfId="1" applyFont="1" applyBorder="1"/>
    <xf numFmtId="0" fontId="13" fillId="0" borderId="0" xfId="0" applyFont="1" applyBorder="1"/>
    <xf numFmtId="0" fontId="9" fillId="0" borderId="8" xfId="1" applyFont="1" applyBorder="1" applyAlignment="1">
      <alignment horizontal="left" vertical="center"/>
    </xf>
    <xf numFmtId="164" fontId="10" fillId="0" borderId="8" xfId="0" applyNumberFormat="1" applyFont="1" applyBorder="1" applyAlignment="1">
      <alignment horizontal="right" vertical="center"/>
    </xf>
    <xf numFmtId="0" fontId="4" fillId="0" borderId="0" xfId="1" applyFont="1" applyBorder="1" applyAlignment="1">
      <alignment vertical="center"/>
    </xf>
    <xf numFmtId="0" fontId="0" fillId="0" borderId="0" xfId="0" applyBorder="1" applyAlignment="1">
      <alignment vertical="center"/>
    </xf>
    <xf numFmtId="0" fontId="14" fillId="0" borderId="0" xfId="4" applyFont="1" applyFill="1" applyBorder="1" applyAlignment="1">
      <alignment horizontal="left" vertical="top" wrapText="1"/>
    </xf>
    <xf numFmtId="164" fontId="4" fillId="0" borderId="0" xfId="1" applyNumberFormat="1" applyFont="1" applyBorder="1"/>
    <xf numFmtId="0" fontId="4" fillId="0" borderId="0" xfId="1" applyFont="1" applyBorder="1" applyAlignment="1">
      <alignment horizontal="center"/>
    </xf>
    <xf numFmtId="164" fontId="9" fillId="0" borderId="0" xfId="1" applyNumberFormat="1" applyFont="1" applyBorder="1" applyAlignment="1">
      <alignment horizontal="center"/>
    </xf>
    <xf numFmtId="0" fontId="15" fillId="0" borderId="0" xfId="1" applyFont="1" applyBorder="1" applyAlignment="1">
      <alignment horizontal="center"/>
    </xf>
    <xf numFmtId="0" fontId="15" fillId="0" borderId="0" xfId="1" applyFont="1" applyBorder="1"/>
    <xf numFmtId="164" fontId="15" fillId="0" borderId="0" xfId="1" applyNumberFormat="1" applyFont="1" applyBorder="1"/>
    <xf numFmtId="0" fontId="16" fillId="0" borderId="0" xfId="0" applyFont="1" applyBorder="1"/>
    <xf numFmtId="0" fontId="16" fillId="0" borderId="0" xfId="0" applyFont="1"/>
    <xf numFmtId="0" fontId="11" fillId="0" borderId="0" xfId="1" applyFont="1" applyBorder="1" applyAlignment="1">
      <alignment horizontal="center"/>
    </xf>
    <xf numFmtId="164" fontId="11" fillId="0" borderId="0" xfId="1" applyNumberFormat="1" applyFont="1" applyBorder="1"/>
    <xf numFmtId="0" fontId="13" fillId="0" borderId="0" xfId="0" applyFont="1"/>
    <xf numFmtId="0" fontId="15" fillId="0" borderId="0" xfId="3" applyFont="1" applyFill="1" applyBorder="1" applyAlignment="1">
      <alignment horizontal="left"/>
    </xf>
    <xf numFmtId="0" fontId="17" fillId="4" borderId="0" xfId="1" applyFont="1" applyFill="1" applyBorder="1"/>
    <xf numFmtId="164" fontId="17" fillId="4" borderId="0" xfId="1" applyNumberFormat="1" applyFont="1" applyFill="1" applyBorder="1"/>
    <xf numFmtId="4" fontId="18" fillId="0" borderId="0" xfId="1" applyNumberFormat="1" applyFont="1" applyBorder="1"/>
    <xf numFmtId="4" fontId="19" fillId="0" borderId="0" xfId="1" applyNumberFormat="1" applyFont="1" applyBorder="1"/>
  </cellXfs>
  <cellStyles count="5">
    <cellStyle name="Normal" xfId="0" builtinId="0"/>
    <cellStyle name="Normal 12 3 2 2" xfId="1"/>
    <cellStyle name="Normal 18" xfId="2"/>
    <cellStyle name="Normal 2 2" xfId="4"/>
    <cellStyle name="Normal 3_1. Ingreso Público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923925</xdr:colOff>
      <xdr:row>4</xdr:row>
      <xdr:rowOff>9525</xdr:rowOff>
    </xdr:from>
    <xdr:to>
      <xdr:col>9</xdr:col>
      <xdr:colOff>9525</xdr:colOff>
      <xdr:row>5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7905750" y="657225"/>
          <a:ext cx="11049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LDF-6b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0"/>
  <sheetViews>
    <sheetView showGridLines="0" tabSelected="1" zoomScaleNormal="100" workbookViewId="0">
      <selection sqref="A1:I109"/>
    </sheetView>
  </sheetViews>
  <sheetFormatPr baseColWidth="10" defaultRowHeight="12.75" x14ac:dyDescent="0.2"/>
  <cols>
    <col min="1" max="2" width="1.7109375" style="46" customWidth="1"/>
    <col min="3" max="3" width="40.7109375" style="2" customWidth="1"/>
    <col min="4" max="9" width="15.140625" style="45" customWidth="1"/>
    <col min="10" max="10" width="11.42578125" style="2"/>
    <col min="11" max="11" width="20.5703125" style="37" customWidth="1"/>
  </cols>
  <sheetData>
    <row r="1" spans="1:11" s="2" customForma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x14ac:dyDescent="0.2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11" s="2" customFormat="1" x14ac:dyDescent="0.2">
      <c r="A3" s="4" t="s">
        <v>2</v>
      </c>
      <c r="B3" s="4"/>
      <c r="C3" s="4"/>
      <c r="D3" s="4"/>
      <c r="E3" s="4"/>
      <c r="F3" s="4"/>
      <c r="G3" s="4"/>
      <c r="H3" s="4"/>
      <c r="I3" s="4"/>
    </row>
    <row r="4" spans="1:11" s="2" customFormat="1" x14ac:dyDescent="0.2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x14ac:dyDescent="0.2">
      <c r="A5" s="5" t="s">
        <v>4</v>
      </c>
      <c r="B5" s="5"/>
      <c r="C5" s="5"/>
      <c r="D5" s="5"/>
      <c r="E5" s="5"/>
      <c r="F5" s="5"/>
      <c r="G5" s="5"/>
      <c r="H5" s="5"/>
      <c r="I5" s="5"/>
    </row>
    <row r="6" spans="1:11" s="2" customFormat="1" x14ac:dyDescent="0.2">
      <c r="A6" s="5" t="s">
        <v>5</v>
      </c>
      <c r="B6" s="5"/>
      <c r="C6" s="5"/>
      <c r="D6" s="5"/>
      <c r="E6" s="5"/>
      <c r="F6" s="5"/>
      <c r="G6" s="5"/>
      <c r="H6" s="5"/>
      <c r="I6" s="5"/>
    </row>
    <row r="7" spans="1:11" s="2" customFormat="1" x14ac:dyDescent="0.2">
      <c r="A7" s="6" t="s">
        <v>6</v>
      </c>
      <c r="B7" s="7"/>
      <c r="C7" s="7"/>
      <c r="D7" s="8" t="s">
        <v>7</v>
      </c>
      <c r="E7" s="8"/>
      <c r="F7" s="8"/>
      <c r="G7" s="8"/>
      <c r="H7" s="8"/>
      <c r="I7" s="9" t="s">
        <v>8</v>
      </c>
    </row>
    <row r="8" spans="1:11" s="15" customFormat="1" ht="24" x14ac:dyDescent="0.2">
      <c r="A8" s="10"/>
      <c r="B8" s="11"/>
      <c r="C8" s="11"/>
      <c r="D8" s="12" t="s">
        <v>9</v>
      </c>
      <c r="E8" s="13" t="s">
        <v>10</v>
      </c>
      <c r="F8" s="13" t="s">
        <v>11</v>
      </c>
      <c r="G8" s="13" t="s">
        <v>12</v>
      </c>
      <c r="H8" s="12" t="s">
        <v>13</v>
      </c>
      <c r="I8" s="14"/>
    </row>
    <row r="9" spans="1:11" s="15" customFormat="1" ht="3" customHeight="1" x14ac:dyDescent="0.2">
      <c r="A9" s="16"/>
      <c r="B9" s="16"/>
      <c r="C9" s="17"/>
      <c r="D9" s="18"/>
      <c r="E9" s="18"/>
      <c r="F9" s="18"/>
      <c r="G9" s="18"/>
      <c r="H9" s="18"/>
      <c r="I9" s="18"/>
    </row>
    <row r="10" spans="1:11" s="15" customFormat="1" ht="12.75" hidden="1" customHeight="1" x14ac:dyDescent="0.2">
      <c r="A10" s="19" t="s">
        <v>14</v>
      </c>
      <c r="B10" s="19"/>
      <c r="C10" s="19"/>
      <c r="D10" s="20">
        <f t="shared" ref="D10:I10" si="0">SUM(D11,D45,D48,D51)</f>
        <v>36213125289</v>
      </c>
      <c r="E10" s="20">
        <f t="shared" si="0"/>
        <v>4733037858.5</v>
      </c>
      <c r="F10" s="20">
        <f t="shared" si="0"/>
        <v>40946163147.5</v>
      </c>
      <c r="G10" s="20">
        <f t="shared" si="0"/>
        <v>14817476925</v>
      </c>
      <c r="H10" s="20">
        <f t="shared" si="0"/>
        <v>14427121447</v>
      </c>
      <c r="I10" s="20">
        <f t="shared" si="0"/>
        <v>26128686222.5</v>
      </c>
      <c r="K10" s="18"/>
    </row>
    <row r="11" spans="1:11" s="23" customFormat="1" ht="12.75" hidden="1" customHeight="1" x14ac:dyDescent="0.2">
      <c r="A11" s="21"/>
      <c r="B11" s="21"/>
      <c r="C11" s="21" t="s">
        <v>15</v>
      </c>
      <c r="D11" s="20">
        <f t="shared" ref="D11:I11" si="1">SUM(D12:D22,D25:D44)</f>
        <v>32464622869</v>
      </c>
      <c r="E11" s="20">
        <f t="shared" si="1"/>
        <v>4186818532.5</v>
      </c>
      <c r="F11" s="20">
        <f t="shared" si="1"/>
        <v>36651441401.5</v>
      </c>
      <c r="G11" s="20">
        <f t="shared" si="1"/>
        <v>12923340348</v>
      </c>
      <c r="H11" s="20">
        <f t="shared" si="1"/>
        <v>12631164794</v>
      </c>
      <c r="I11" s="20">
        <f t="shared" si="1"/>
        <v>23728101053.5</v>
      </c>
      <c r="J11" s="22"/>
      <c r="K11" s="18"/>
    </row>
    <row r="12" spans="1:11" s="15" customFormat="1" ht="12.75" hidden="1" customHeight="1" x14ac:dyDescent="0.2">
      <c r="A12" s="16"/>
      <c r="B12" s="16"/>
      <c r="C12" s="17" t="s">
        <v>16</v>
      </c>
      <c r="D12" s="18">
        <v>33560540</v>
      </c>
      <c r="E12" s="18">
        <v>399344</v>
      </c>
      <c r="F12" s="18">
        <f>D12+E12</f>
        <v>33959884</v>
      </c>
      <c r="G12" s="18">
        <v>10772370</v>
      </c>
      <c r="H12" s="18">
        <v>10582654</v>
      </c>
      <c r="I12" s="18">
        <f>F12-G12</f>
        <v>23187514</v>
      </c>
      <c r="K12" s="24"/>
    </row>
    <row r="13" spans="1:11" s="15" customFormat="1" ht="12.75" hidden="1" customHeight="1" x14ac:dyDescent="0.2">
      <c r="A13" s="16"/>
      <c r="B13" s="16"/>
      <c r="C13" s="17" t="s">
        <v>17</v>
      </c>
      <c r="D13" s="18">
        <v>396391352</v>
      </c>
      <c r="E13" s="18">
        <v>35301359</v>
      </c>
      <c r="F13" s="18">
        <f>D13+E13</f>
        <v>431692711</v>
      </c>
      <c r="G13" s="18">
        <v>177157043</v>
      </c>
      <c r="H13" s="18">
        <v>176803756</v>
      </c>
      <c r="I13" s="18">
        <f>F13-G13</f>
        <v>254535668</v>
      </c>
    </row>
    <row r="14" spans="1:11" s="15" customFormat="1" ht="12.75" hidden="1" customHeight="1" x14ac:dyDescent="0.2">
      <c r="A14" s="16"/>
      <c r="B14" s="16"/>
      <c r="C14" s="17" t="s">
        <v>18</v>
      </c>
      <c r="D14" s="18">
        <v>2610346</v>
      </c>
      <c r="E14" s="18">
        <v>1562066</v>
      </c>
      <c r="F14" s="18">
        <f>D14+E14</f>
        <v>4172412</v>
      </c>
      <c r="G14" s="18">
        <v>1307145</v>
      </c>
      <c r="H14" s="18">
        <v>1148904</v>
      </c>
      <c r="I14" s="18">
        <f>F14-G14</f>
        <v>2865267</v>
      </c>
    </row>
    <row r="15" spans="1:11" s="15" customFormat="1" ht="12.75" hidden="1" customHeight="1" x14ac:dyDescent="0.2">
      <c r="A15" s="16"/>
      <c r="B15" s="16"/>
      <c r="C15" s="17" t="s">
        <v>19</v>
      </c>
      <c r="D15" s="18">
        <v>1452166174</v>
      </c>
      <c r="E15" s="18">
        <v>42656764</v>
      </c>
      <c r="F15" s="18">
        <f>D15+E15</f>
        <v>1494822938</v>
      </c>
      <c r="G15" s="18">
        <v>619087655</v>
      </c>
      <c r="H15" s="18">
        <v>527635298</v>
      </c>
      <c r="I15" s="18">
        <f>F15-G15</f>
        <v>875735283</v>
      </c>
    </row>
    <row r="16" spans="1:11" s="15" customFormat="1" ht="12.75" hidden="1" customHeight="1" x14ac:dyDescent="0.2">
      <c r="A16" s="16"/>
      <c r="B16" s="16"/>
      <c r="C16" s="17" t="s">
        <v>20</v>
      </c>
      <c r="D16" s="18">
        <v>30437450</v>
      </c>
      <c r="E16" s="18">
        <v>1452286</v>
      </c>
      <c r="F16" s="18">
        <f>D16+E16</f>
        <v>31889736</v>
      </c>
      <c r="G16" s="18">
        <v>13386432</v>
      </c>
      <c r="H16" s="18">
        <v>13386402</v>
      </c>
      <c r="I16" s="18">
        <f>F16-G16</f>
        <v>18503304</v>
      </c>
    </row>
    <row r="17" spans="1:12" s="15" customFormat="1" ht="12.75" hidden="1" customHeight="1" x14ac:dyDescent="0.2">
      <c r="A17" s="16"/>
      <c r="B17" s="16"/>
      <c r="C17" s="17" t="s">
        <v>21</v>
      </c>
      <c r="D17" s="18">
        <v>77248128</v>
      </c>
      <c r="E17" s="18">
        <v>-541414</v>
      </c>
      <c r="F17" s="18">
        <f t="shared" ref="F17:F21" si="2">D17+E17</f>
        <v>76706714</v>
      </c>
      <c r="G17" s="18">
        <v>29701978</v>
      </c>
      <c r="H17" s="18">
        <v>25913667</v>
      </c>
      <c r="I17" s="18">
        <f t="shared" ref="I17:I57" si="3">F17-G17</f>
        <v>47004736</v>
      </c>
    </row>
    <row r="18" spans="1:12" s="15" customFormat="1" ht="12.75" hidden="1" customHeight="1" x14ac:dyDescent="0.2">
      <c r="A18" s="16"/>
      <c r="B18" s="16"/>
      <c r="C18" s="17" t="s">
        <v>22</v>
      </c>
      <c r="D18" s="18">
        <v>11159503</v>
      </c>
      <c r="E18" s="18">
        <v>474633</v>
      </c>
      <c r="F18" s="18">
        <f t="shared" si="2"/>
        <v>11634136</v>
      </c>
      <c r="G18" s="18">
        <v>4565574</v>
      </c>
      <c r="H18" s="18">
        <v>4532467</v>
      </c>
      <c r="I18" s="18">
        <f t="shared" si="3"/>
        <v>7068562</v>
      </c>
    </row>
    <row r="19" spans="1:12" s="15" customFormat="1" ht="26.25" hidden="1" customHeight="1" x14ac:dyDescent="0.2">
      <c r="A19" s="16"/>
      <c r="B19" s="16"/>
      <c r="C19" s="17" t="s">
        <v>23</v>
      </c>
      <c r="D19" s="18">
        <v>21980106</v>
      </c>
      <c r="E19" s="18">
        <v>376751</v>
      </c>
      <c r="F19" s="18">
        <f t="shared" si="2"/>
        <v>22356857</v>
      </c>
      <c r="G19" s="18">
        <v>12553733</v>
      </c>
      <c r="H19" s="18">
        <v>12540177</v>
      </c>
      <c r="I19" s="18">
        <f t="shared" si="3"/>
        <v>9803124</v>
      </c>
    </row>
    <row r="20" spans="1:12" s="15" customFormat="1" ht="26.25" hidden="1" customHeight="1" x14ac:dyDescent="0.2">
      <c r="A20" s="16"/>
      <c r="B20" s="16"/>
      <c r="C20" s="17" t="s">
        <v>24</v>
      </c>
      <c r="D20" s="18">
        <v>6460997</v>
      </c>
      <c r="E20" s="18">
        <v>122812</v>
      </c>
      <c r="F20" s="18">
        <f t="shared" si="2"/>
        <v>6583809</v>
      </c>
      <c r="G20" s="18">
        <v>2898450</v>
      </c>
      <c r="H20" s="18">
        <v>2867202</v>
      </c>
      <c r="I20" s="18">
        <f t="shared" si="3"/>
        <v>3685359</v>
      </c>
    </row>
    <row r="21" spans="1:12" s="15" customFormat="1" ht="26.25" hidden="1" customHeight="1" x14ac:dyDescent="0.2">
      <c r="A21" s="16"/>
      <c r="B21" s="16"/>
      <c r="C21" s="17" t="s">
        <v>25</v>
      </c>
      <c r="D21" s="18">
        <v>5585724</v>
      </c>
      <c r="E21" s="18">
        <v>108674.49999999994</v>
      </c>
      <c r="F21" s="18">
        <f t="shared" si="2"/>
        <v>5694398.5</v>
      </c>
      <c r="G21" s="18">
        <v>2084627</v>
      </c>
      <c r="H21" s="18">
        <v>2084627</v>
      </c>
      <c r="I21" s="18">
        <f t="shared" si="3"/>
        <v>3609771.5</v>
      </c>
      <c r="L21" s="24"/>
    </row>
    <row r="22" spans="1:12" s="25" customFormat="1" ht="12.75" hidden="1" customHeight="1" x14ac:dyDescent="0.2">
      <c r="A22" s="16"/>
      <c r="B22" s="16"/>
      <c r="C22" s="17" t="s">
        <v>26</v>
      </c>
      <c r="D22" s="18">
        <f>SUM(D23:D24)</f>
        <v>9427106531</v>
      </c>
      <c r="E22" s="18">
        <f>SUM(E23:E24)</f>
        <v>-79332037</v>
      </c>
      <c r="F22" s="18">
        <f t="shared" ref="F22:G22" si="4">SUM(F23:F24)</f>
        <v>9347774494</v>
      </c>
      <c r="G22" s="18">
        <f t="shared" si="4"/>
        <v>3840563113</v>
      </c>
      <c r="H22" s="18">
        <f>SUM(H23:H24)</f>
        <v>3738957269</v>
      </c>
      <c r="I22" s="18">
        <f t="shared" si="3"/>
        <v>5507211381</v>
      </c>
    </row>
    <row r="23" spans="1:12" s="25" customFormat="1" ht="12" hidden="1" customHeight="1" x14ac:dyDescent="0.2">
      <c r="A23" s="26"/>
      <c r="B23" s="26"/>
      <c r="C23" s="27" t="s">
        <v>27</v>
      </c>
      <c r="D23" s="28">
        <v>8989920765</v>
      </c>
      <c r="E23" s="28">
        <v>-219048789</v>
      </c>
      <c r="F23" s="28">
        <f t="shared" ref="F23:F44" si="5">D23+E23</f>
        <v>8770871976</v>
      </c>
      <c r="G23" s="28">
        <v>3630210365</v>
      </c>
      <c r="H23" s="28">
        <v>3534852168</v>
      </c>
      <c r="I23" s="28">
        <f t="shared" si="3"/>
        <v>5140661611</v>
      </c>
    </row>
    <row r="24" spans="1:12" s="25" customFormat="1" ht="12" hidden="1" customHeight="1" x14ac:dyDescent="0.2">
      <c r="A24" s="26"/>
      <c r="B24" s="26"/>
      <c r="C24" s="27" t="s">
        <v>28</v>
      </c>
      <c r="D24" s="28">
        <v>437185766</v>
      </c>
      <c r="E24" s="28">
        <v>139716752</v>
      </c>
      <c r="F24" s="28">
        <f t="shared" si="5"/>
        <v>576902518</v>
      </c>
      <c r="G24" s="28">
        <v>210352748</v>
      </c>
      <c r="H24" s="28">
        <v>204105101</v>
      </c>
      <c r="I24" s="28">
        <f t="shared" si="3"/>
        <v>366549770</v>
      </c>
    </row>
    <row r="25" spans="1:12" s="15" customFormat="1" ht="26.25" hidden="1" customHeight="1" x14ac:dyDescent="0.2">
      <c r="A25" s="16"/>
      <c r="B25" s="16"/>
      <c r="C25" s="17" t="s">
        <v>29</v>
      </c>
      <c r="D25" s="18">
        <v>2678619998</v>
      </c>
      <c r="E25" s="18">
        <v>310621763</v>
      </c>
      <c r="F25" s="18">
        <f t="shared" si="5"/>
        <v>2989241761</v>
      </c>
      <c r="G25" s="18">
        <v>1216224229</v>
      </c>
      <c r="H25" s="18">
        <v>1191760057</v>
      </c>
      <c r="I25" s="18">
        <f t="shared" si="3"/>
        <v>1773017532</v>
      </c>
    </row>
    <row r="26" spans="1:12" s="15" customFormat="1" ht="12.75" hidden="1" customHeight="1" x14ac:dyDescent="0.2">
      <c r="A26" s="16"/>
      <c r="B26" s="16"/>
      <c r="C26" s="17" t="s">
        <v>30</v>
      </c>
      <c r="D26" s="18">
        <v>26262006</v>
      </c>
      <c r="E26" s="18">
        <v>11358178</v>
      </c>
      <c r="F26" s="18">
        <f t="shared" si="5"/>
        <v>37620184</v>
      </c>
      <c r="G26" s="18">
        <v>19530304</v>
      </c>
      <c r="H26" s="18">
        <v>19530304</v>
      </c>
      <c r="I26" s="18">
        <f t="shared" si="3"/>
        <v>18089880</v>
      </c>
    </row>
    <row r="27" spans="1:12" s="15" customFormat="1" ht="12.75" hidden="1" customHeight="1" x14ac:dyDescent="0.2">
      <c r="A27" s="16"/>
      <c r="B27" s="16"/>
      <c r="C27" s="17" t="s">
        <v>31</v>
      </c>
      <c r="D27" s="18">
        <v>45712138</v>
      </c>
      <c r="E27" s="18">
        <v>117732793</v>
      </c>
      <c r="F27" s="18">
        <f t="shared" si="5"/>
        <v>163444931</v>
      </c>
      <c r="G27" s="18">
        <v>135968508</v>
      </c>
      <c r="H27" s="18">
        <v>135657348</v>
      </c>
      <c r="I27" s="18">
        <f t="shared" si="3"/>
        <v>27476423</v>
      </c>
    </row>
    <row r="28" spans="1:12" s="15" customFormat="1" ht="12.75" hidden="1" customHeight="1" x14ac:dyDescent="0.2">
      <c r="A28" s="16"/>
      <c r="B28" s="16"/>
      <c r="C28" s="17" t="s">
        <v>32</v>
      </c>
      <c r="D28" s="18">
        <v>175974484</v>
      </c>
      <c r="E28" s="18">
        <v>11678309</v>
      </c>
      <c r="F28" s="18">
        <f t="shared" si="5"/>
        <v>187652793</v>
      </c>
      <c r="G28" s="18">
        <v>77470031</v>
      </c>
      <c r="H28" s="18">
        <v>73822355</v>
      </c>
      <c r="I28" s="18">
        <f t="shared" si="3"/>
        <v>110182762</v>
      </c>
    </row>
    <row r="29" spans="1:12" s="15" customFormat="1" ht="12.75" hidden="1" customHeight="1" x14ac:dyDescent="0.2">
      <c r="A29" s="16"/>
      <c r="B29" s="16"/>
      <c r="C29" s="17" t="s">
        <v>33</v>
      </c>
      <c r="D29" s="18">
        <v>234730724</v>
      </c>
      <c r="E29" s="18">
        <v>33976388</v>
      </c>
      <c r="F29" s="18">
        <f t="shared" si="5"/>
        <v>268707112</v>
      </c>
      <c r="G29" s="18">
        <v>97597288</v>
      </c>
      <c r="H29" s="18">
        <v>81207496</v>
      </c>
      <c r="I29" s="18">
        <f t="shared" si="3"/>
        <v>171109824</v>
      </c>
    </row>
    <row r="30" spans="1:12" s="15" customFormat="1" ht="12.75" hidden="1" customHeight="1" x14ac:dyDescent="0.2">
      <c r="A30" s="16"/>
      <c r="B30" s="16"/>
      <c r="C30" s="17" t="s">
        <v>34</v>
      </c>
      <c r="D30" s="18">
        <v>105995227</v>
      </c>
      <c r="E30" s="18">
        <v>6188238</v>
      </c>
      <c r="F30" s="18">
        <f t="shared" si="5"/>
        <v>112183465</v>
      </c>
      <c r="G30" s="18">
        <v>47615032</v>
      </c>
      <c r="H30" s="18">
        <v>47259315</v>
      </c>
      <c r="I30" s="18">
        <f t="shared" si="3"/>
        <v>64568433</v>
      </c>
    </row>
    <row r="31" spans="1:12" s="15" customFormat="1" ht="12.75" hidden="1" customHeight="1" x14ac:dyDescent="0.2">
      <c r="A31" s="16"/>
      <c r="B31" s="16"/>
      <c r="C31" s="17" t="s">
        <v>35</v>
      </c>
      <c r="D31" s="18">
        <v>108856766</v>
      </c>
      <c r="E31" s="18">
        <v>43083971</v>
      </c>
      <c r="F31" s="18">
        <f>D31+E31</f>
        <v>151940737</v>
      </c>
      <c r="G31" s="18">
        <v>53924165</v>
      </c>
      <c r="H31" s="18">
        <v>53032935</v>
      </c>
      <c r="I31" s="18">
        <f>F31-G31</f>
        <v>98016572</v>
      </c>
    </row>
    <row r="32" spans="1:12" s="15" customFormat="1" ht="26.25" hidden="1" customHeight="1" x14ac:dyDescent="0.2">
      <c r="A32" s="16"/>
      <c r="B32" s="16"/>
      <c r="C32" s="17" t="s">
        <v>36</v>
      </c>
      <c r="D32" s="18">
        <v>41449923</v>
      </c>
      <c r="E32" s="18">
        <v>1174384</v>
      </c>
      <c r="F32" s="18">
        <f>D32+E32</f>
        <v>42624307</v>
      </c>
      <c r="G32" s="18">
        <v>18060138</v>
      </c>
      <c r="H32" s="18">
        <v>18059176</v>
      </c>
      <c r="I32" s="18">
        <f>F32-G32</f>
        <v>24564169</v>
      </c>
    </row>
    <row r="33" spans="1:9" s="15" customFormat="1" ht="12.75" hidden="1" customHeight="1" x14ac:dyDescent="0.2">
      <c r="A33" s="29"/>
      <c r="B33" s="29"/>
      <c r="C33" s="17" t="s">
        <v>37</v>
      </c>
      <c r="D33" s="18">
        <v>63732778</v>
      </c>
      <c r="E33" s="18">
        <v>4110090</v>
      </c>
      <c r="F33" s="18">
        <f>D33+E33</f>
        <v>67842868</v>
      </c>
      <c r="G33" s="18">
        <v>28621289</v>
      </c>
      <c r="H33" s="18">
        <v>28556408</v>
      </c>
      <c r="I33" s="18">
        <f>F33-G33</f>
        <v>39221579</v>
      </c>
    </row>
    <row r="34" spans="1:9" s="15" customFormat="1" ht="12.75" hidden="1" customHeight="1" x14ac:dyDescent="0.2">
      <c r="A34" s="16"/>
      <c r="B34" s="16"/>
      <c r="C34" s="17" t="s">
        <v>38</v>
      </c>
      <c r="D34" s="18">
        <v>101526094</v>
      </c>
      <c r="E34" s="18">
        <v>18703059</v>
      </c>
      <c r="F34" s="18">
        <f>D34+E34</f>
        <v>120229153</v>
      </c>
      <c r="G34" s="18">
        <v>27867245</v>
      </c>
      <c r="H34" s="18">
        <v>22017291</v>
      </c>
      <c r="I34" s="18">
        <f>F34-G34</f>
        <v>92361908</v>
      </c>
    </row>
    <row r="35" spans="1:9" s="15" customFormat="1" ht="12.75" hidden="1" customHeight="1" x14ac:dyDescent="0.2">
      <c r="A35" s="16"/>
      <c r="B35" s="16"/>
      <c r="C35" s="17" t="s">
        <v>39</v>
      </c>
      <c r="D35" s="18">
        <v>231549655</v>
      </c>
      <c r="E35" s="18">
        <v>55363479</v>
      </c>
      <c r="F35" s="18">
        <f>D35+E35</f>
        <v>286913134</v>
      </c>
      <c r="G35" s="18">
        <v>133548138</v>
      </c>
      <c r="H35" s="18">
        <v>124297462</v>
      </c>
      <c r="I35" s="18">
        <f>F35-G35</f>
        <v>153364996</v>
      </c>
    </row>
    <row r="36" spans="1:9" s="15" customFormat="1" ht="12.75" hidden="1" customHeight="1" x14ac:dyDescent="0.2">
      <c r="A36" s="16"/>
      <c r="B36" s="16"/>
      <c r="C36" s="17" t="s">
        <v>40</v>
      </c>
      <c r="D36" s="18">
        <v>104919467</v>
      </c>
      <c r="E36" s="18">
        <v>22238178</v>
      </c>
      <c r="F36" s="18">
        <f t="shared" si="5"/>
        <v>127157645</v>
      </c>
      <c r="G36" s="18">
        <v>59026657</v>
      </c>
      <c r="H36" s="18">
        <v>57695297</v>
      </c>
      <c r="I36" s="18">
        <f t="shared" si="3"/>
        <v>68130988</v>
      </c>
    </row>
    <row r="37" spans="1:9" s="15" customFormat="1" ht="12.75" hidden="1" customHeight="1" x14ac:dyDescent="0.2">
      <c r="A37" s="16"/>
      <c r="B37" s="16"/>
      <c r="C37" s="17" t="s">
        <v>41</v>
      </c>
      <c r="D37" s="18">
        <v>6216144</v>
      </c>
      <c r="E37" s="18">
        <v>45097</v>
      </c>
      <c r="F37" s="18">
        <f t="shared" si="5"/>
        <v>6261241</v>
      </c>
      <c r="G37" s="18">
        <v>2516055</v>
      </c>
      <c r="H37" s="18">
        <v>2490078</v>
      </c>
      <c r="I37" s="18">
        <f t="shared" si="3"/>
        <v>3745186</v>
      </c>
    </row>
    <row r="38" spans="1:9" s="15" customFormat="1" ht="26.25" hidden="1" customHeight="1" x14ac:dyDescent="0.2">
      <c r="A38" s="16"/>
      <c r="B38" s="16"/>
      <c r="C38" s="17" t="s">
        <v>42</v>
      </c>
      <c r="D38" s="18">
        <v>24828737</v>
      </c>
      <c r="E38" s="18">
        <v>574810</v>
      </c>
      <c r="F38" s="18">
        <f>D38+E38</f>
        <v>25403547</v>
      </c>
      <c r="G38" s="18">
        <v>10962939</v>
      </c>
      <c r="H38" s="18">
        <v>10218686</v>
      </c>
      <c r="I38" s="18">
        <f>F38-G38</f>
        <v>14440608</v>
      </c>
    </row>
    <row r="39" spans="1:9" s="15" customFormat="1" ht="12.75" hidden="1" customHeight="1" x14ac:dyDescent="0.2">
      <c r="A39" s="16"/>
      <c r="B39" s="16"/>
      <c r="C39" s="17" t="s">
        <v>43</v>
      </c>
      <c r="D39" s="18">
        <v>17902903</v>
      </c>
      <c r="E39" s="18">
        <v>194940275</v>
      </c>
      <c r="F39" s="18">
        <f t="shared" si="5"/>
        <v>212843178</v>
      </c>
      <c r="G39" s="18">
        <v>198004493</v>
      </c>
      <c r="H39" s="18">
        <v>198004493</v>
      </c>
      <c r="I39" s="18">
        <f t="shared" si="3"/>
        <v>14838685</v>
      </c>
    </row>
    <row r="40" spans="1:9" s="15" customFormat="1" ht="12.75" hidden="1" customHeight="1" x14ac:dyDescent="0.2">
      <c r="A40" s="16"/>
      <c r="B40" s="16"/>
      <c r="C40" s="17" t="s">
        <v>44</v>
      </c>
      <c r="D40" s="18">
        <v>2551372</v>
      </c>
      <c r="E40" s="18">
        <v>0</v>
      </c>
      <c r="F40" s="18">
        <f t="shared" si="5"/>
        <v>2551372</v>
      </c>
      <c r="G40" s="18">
        <v>1130560</v>
      </c>
      <c r="H40" s="18">
        <v>1130560</v>
      </c>
      <c r="I40" s="18">
        <f t="shared" si="3"/>
        <v>1420812</v>
      </c>
    </row>
    <row r="41" spans="1:9" s="15" customFormat="1" ht="12.75" hidden="1" customHeight="1" x14ac:dyDescent="0.2">
      <c r="A41" s="16"/>
      <c r="B41" s="16"/>
      <c r="C41" s="17" t="s">
        <v>45</v>
      </c>
      <c r="D41" s="18">
        <v>456296948</v>
      </c>
      <c r="E41" s="18">
        <v>0</v>
      </c>
      <c r="F41" s="18">
        <f t="shared" si="5"/>
        <v>456296948</v>
      </c>
      <c r="G41" s="18">
        <v>278700115</v>
      </c>
      <c r="H41" s="18">
        <v>278700115</v>
      </c>
      <c r="I41" s="18">
        <f t="shared" si="3"/>
        <v>177596833</v>
      </c>
    </row>
    <row r="42" spans="1:9" s="15" customFormat="1" ht="12.75" hidden="1" customHeight="1" x14ac:dyDescent="0.2">
      <c r="A42" s="16"/>
      <c r="B42" s="16"/>
      <c r="C42" s="17" t="s">
        <v>46</v>
      </c>
      <c r="D42" s="18">
        <v>6888637743</v>
      </c>
      <c r="E42" s="18">
        <v>3350002257</v>
      </c>
      <c r="F42" s="18">
        <f t="shared" si="5"/>
        <v>10238640000</v>
      </c>
      <c r="G42" s="18">
        <v>0</v>
      </c>
      <c r="H42" s="18">
        <v>0</v>
      </c>
      <c r="I42" s="18">
        <f t="shared" si="3"/>
        <v>10238640000</v>
      </c>
    </row>
    <row r="43" spans="1:9" s="15" customFormat="1" ht="12.75" hidden="1" customHeight="1" x14ac:dyDescent="0.2">
      <c r="A43" s="16"/>
      <c r="B43" s="16"/>
      <c r="C43" s="17" t="s">
        <v>47</v>
      </c>
      <c r="D43" s="18">
        <v>1350095483</v>
      </c>
      <c r="E43" s="18">
        <v>0</v>
      </c>
      <c r="F43" s="18">
        <f t="shared" si="5"/>
        <v>1350095483</v>
      </c>
      <c r="G43" s="18">
        <v>818089485</v>
      </c>
      <c r="H43" s="18">
        <v>818089485</v>
      </c>
      <c r="I43" s="18">
        <f t="shared" si="3"/>
        <v>532005998</v>
      </c>
    </row>
    <row r="44" spans="1:9" s="23" customFormat="1" ht="13.5" hidden="1" customHeight="1" x14ac:dyDescent="0.2">
      <c r="A44" s="30"/>
      <c r="B44" s="30"/>
      <c r="C44" s="17" t="s">
        <v>48</v>
      </c>
      <c r="D44" s="18">
        <v>8334057428</v>
      </c>
      <c r="E44" s="18">
        <v>2446025</v>
      </c>
      <c r="F44" s="18">
        <f t="shared" si="5"/>
        <v>8336503453</v>
      </c>
      <c r="G44" s="18">
        <v>4984405557</v>
      </c>
      <c r="H44" s="18">
        <v>4953183510</v>
      </c>
      <c r="I44" s="18">
        <f t="shared" si="3"/>
        <v>3352097896</v>
      </c>
    </row>
    <row r="45" spans="1:9" s="15" customFormat="1" ht="12.75" hidden="1" customHeight="1" x14ac:dyDescent="0.2">
      <c r="A45" s="16"/>
      <c r="B45" s="16"/>
      <c r="C45" s="31" t="s">
        <v>49</v>
      </c>
      <c r="D45" s="20">
        <f>SUM(D46:D47)</f>
        <v>502648858</v>
      </c>
      <c r="E45" s="20">
        <f>SUM(E46:E47)</f>
        <v>10265915</v>
      </c>
      <c r="F45" s="20">
        <f t="shared" ref="F45:G45" si="6">SUM(F46:F47)</f>
        <v>512914773</v>
      </c>
      <c r="G45" s="20">
        <f t="shared" si="6"/>
        <v>212217176</v>
      </c>
      <c r="H45" s="20">
        <f>SUM(H46:H47)</f>
        <v>204672584</v>
      </c>
      <c r="I45" s="20">
        <f>F45-G45</f>
        <v>300697597</v>
      </c>
    </row>
    <row r="46" spans="1:9" s="23" customFormat="1" ht="12.75" hidden="1" customHeight="1" x14ac:dyDescent="0.2">
      <c r="A46" s="30"/>
      <c r="B46" s="30"/>
      <c r="C46" s="17" t="s">
        <v>50</v>
      </c>
      <c r="D46" s="18">
        <v>281606105</v>
      </c>
      <c r="E46" s="18">
        <v>0</v>
      </c>
      <c r="F46" s="18">
        <f t="shared" ref="F46:F47" si="7">D46+E46</f>
        <v>281606105</v>
      </c>
      <c r="G46" s="18">
        <v>120228510</v>
      </c>
      <c r="H46" s="18">
        <v>114337611</v>
      </c>
      <c r="I46" s="18">
        <f t="shared" si="3"/>
        <v>161377595</v>
      </c>
    </row>
    <row r="47" spans="1:9" s="23" customFormat="1" ht="12.75" hidden="1" customHeight="1" x14ac:dyDescent="0.2">
      <c r="A47" s="30"/>
      <c r="B47" s="30"/>
      <c r="C47" s="17" t="s">
        <v>51</v>
      </c>
      <c r="D47" s="18">
        <v>221042753</v>
      </c>
      <c r="E47" s="18">
        <v>10265915</v>
      </c>
      <c r="F47" s="18">
        <f t="shared" si="7"/>
        <v>231308668</v>
      </c>
      <c r="G47" s="18">
        <v>91988666</v>
      </c>
      <c r="H47" s="18">
        <v>90334973</v>
      </c>
      <c r="I47" s="18">
        <f t="shared" si="3"/>
        <v>139320002</v>
      </c>
    </row>
    <row r="48" spans="1:9" s="15" customFormat="1" ht="12.75" hidden="1" customHeight="1" x14ac:dyDescent="0.2">
      <c r="A48" s="32"/>
      <c r="B48" s="32"/>
      <c r="C48" s="32" t="s">
        <v>52</v>
      </c>
      <c r="D48" s="20">
        <f>SUM(D49:D50)</f>
        <v>1171970145</v>
      </c>
      <c r="E48" s="20">
        <f>SUM(E49:E50)</f>
        <v>1822870</v>
      </c>
      <c r="F48" s="20">
        <f>SUM(F49:F50)</f>
        <v>1173793015</v>
      </c>
      <c r="G48" s="20">
        <f>SUM(G49:G50)</f>
        <v>451192588</v>
      </c>
      <c r="H48" s="20">
        <f>SUM(H49:H50)</f>
        <v>432929104</v>
      </c>
      <c r="I48" s="20">
        <f>F48-G48</f>
        <v>722600427</v>
      </c>
    </row>
    <row r="49" spans="1:10" s="23" customFormat="1" ht="12.75" hidden="1" customHeight="1" x14ac:dyDescent="0.2">
      <c r="A49" s="16"/>
      <c r="B49" s="16"/>
      <c r="C49" s="17" t="s">
        <v>53</v>
      </c>
      <c r="D49" s="18">
        <v>1123972764</v>
      </c>
      <c r="E49" s="18">
        <v>577069</v>
      </c>
      <c r="F49" s="18">
        <f t="shared" ref="F49:F50" si="8">D49+E49</f>
        <v>1124549833</v>
      </c>
      <c r="G49" s="18">
        <v>432597977</v>
      </c>
      <c r="H49" s="18">
        <v>415380782</v>
      </c>
      <c r="I49" s="18">
        <f t="shared" si="3"/>
        <v>691951856</v>
      </c>
    </row>
    <row r="50" spans="1:10" s="23" customFormat="1" ht="12.75" hidden="1" customHeight="1" x14ac:dyDescent="0.2">
      <c r="A50" s="16"/>
      <c r="B50" s="16"/>
      <c r="C50" s="17" t="s">
        <v>54</v>
      </c>
      <c r="D50" s="18">
        <v>47997381</v>
      </c>
      <c r="E50" s="18">
        <v>1245801</v>
      </c>
      <c r="F50" s="18">
        <f t="shared" si="8"/>
        <v>49243182</v>
      </c>
      <c r="G50" s="18">
        <v>18594611</v>
      </c>
      <c r="H50" s="18">
        <v>17548322</v>
      </c>
      <c r="I50" s="18">
        <f t="shared" si="3"/>
        <v>30648571</v>
      </c>
    </row>
    <row r="51" spans="1:10" s="15" customFormat="1" ht="12.75" hidden="1" customHeight="1" x14ac:dyDescent="0.2">
      <c r="A51" s="32"/>
      <c r="B51" s="32"/>
      <c r="C51" s="32" t="s">
        <v>55</v>
      </c>
      <c r="D51" s="20">
        <f>SUM(D52:D57)</f>
        <v>2073883417</v>
      </c>
      <c r="E51" s="20">
        <f>SUM(E52:E57)</f>
        <v>534130541</v>
      </c>
      <c r="F51" s="20">
        <f>SUM(F52:F57)</f>
        <v>2608013958</v>
      </c>
      <c r="G51" s="20">
        <f>SUM(G52:G57)</f>
        <v>1230726813</v>
      </c>
      <c r="H51" s="20">
        <f>SUM(H52:H57)</f>
        <v>1158354965</v>
      </c>
      <c r="I51" s="20">
        <f>F51-G51</f>
        <v>1377287145</v>
      </c>
    </row>
    <row r="52" spans="1:10" s="15" customFormat="1" ht="26.25" hidden="1" customHeight="1" x14ac:dyDescent="0.2">
      <c r="A52" s="16"/>
      <c r="B52" s="16"/>
      <c r="C52" s="17" t="s">
        <v>56</v>
      </c>
      <c r="D52" s="18">
        <v>293253262</v>
      </c>
      <c r="E52" s="18">
        <v>72224311</v>
      </c>
      <c r="F52" s="18">
        <f t="shared" ref="F52:F57" si="9">D52+E52</f>
        <v>365477573</v>
      </c>
      <c r="G52" s="18">
        <v>176647347</v>
      </c>
      <c r="H52" s="18">
        <v>168716427</v>
      </c>
      <c r="I52" s="18">
        <f t="shared" si="3"/>
        <v>188830226</v>
      </c>
    </row>
    <row r="53" spans="1:10" s="23" customFormat="1" ht="12.75" hidden="1" customHeight="1" x14ac:dyDescent="0.2">
      <c r="A53" s="16"/>
      <c r="B53" s="16"/>
      <c r="C53" s="17" t="s">
        <v>57</v>
      </c>
      <c r="D53" s="18">
        <v>51018462</v>
      </c>
      <c r="E53" s="18">
        <v>5834141</v>
      </c>
      <c r="F53" s="18">
        <f t="shared" si="9"/>
        <v>56852603</v>
      </c>
      <c r="G53" s="18">
        <v>27393056</v>
      </c>
      <c r="H53" s="18">
        <v>26424789</v>
      </c>
      <c r="I53" s="18">
        <f t="shared" si="3"/>
        <v>29459547</v>
      </c>
    </row>
    <row r="54" spans="1:10" s="15" customFormat="1" ht="12.75" hidden="1" customHeight="1" x14ac:dyDescent="0.2">
      <c r="A54" s="16"/>
      <c r="B54" s="16"/>
      <c r="C54" s="17" t="s">
        <v>58</v>
      </c>
      <c r="D54" s="18">
        <v>1248164789</v>
      </c>
      <c r="E54" s="18">
        <v>70341629</v>
      </c>
      <c r="F54" s="18">
        <f t="shared" si="9"/>
        <v>1318506418</v>
      </c>
      <c r="G54" s="18">
        <v>569701474</v>
      </c>
      <c r="H54" s="18">
        <v>508066022</v>
      </c>
      <c r="I54" s="18">
        <f t="shared" si="3"/>
        <v>748804944</v>
      </c>
    </row>
    <row r="55" spans="1:10" s="15" customFormat="1" ht="12.75" hidden="1" customHeight="1" x14ac:dyDescent="0.2">
      <c r="A55" s="16"/>
      <c r="B55" s="16"/>
      <c r="C55" s="17" t="s">
        <v>59</v>
      </c>
      <c r="D55" s="18">
        <v>34634747</v>
      </c>
      <c r="E55" s="18">
        <v>14586181</v>
      </c>
      <c r="F55" s="18">
        <f t="shared" si="9"/>
        <v>49220928</v>
      </c>
      <c r="G55" s="18">
        <v>18004546</v>
      </c>
      <c r="H55" s="18">
        <v>16453327</v>
      </c>
      <c r="I55" s="18">
        <f t="shared" si="3"/>
        <v>31216382</v>
      </c>
    </row>
    <row r="56" spans="1:10" s="15" customFormat="1" ht="38.25" hidden="1" customHeight="1" x14ac:dyDescent="0.2">
      <c r="A56" s="16"/>
      <c r="B56" s="16"/>
      <c r="C56" s="17" t="s">
        <v>60</v>
      </c>
      <c r="D56" s="18">
        <v>9672026</v>
      </c>
      <c r="E56" s="18">
        <v>3007732</v>
      </c>
      <c r="F56" s="18">
        <f>D56+E56</f>
        <v>12679758</v>
      </c>
      <c r="G56" s="18">
        <v>4981598</v>
      </c>
      <c r="H56" s="18">
        <v>4695608</v>
      </c>
      <c r="I56" s="18">
        <f>F56-G56</f>
        <v>7698160</v>
      </c>
    </row>
    <row r="57" spans="1:10" s="15" customFormat="1" ht="12.75" hidden="1" customHeight="1" x14ac:dyDescent="0.2">
      <c r="A57" s="16"/>
      <c r="B57" s="16"/>
      <c r="C57" s="17" t="s">
        <v>61</v>
      </c>
      <c r="D57" s="18">
        <v>437140131</v>
      </c>
      <c r="E57" s="18">
        <v>368136547</v>
      </c>
      <c r="F57" s="18">
        <f t="shared" si="9"/>
        <v>805276678</v>
      </c>
      <c r="G57" s="18">
        <v>433998792</v>
      </c>
      <c r="H57" s="18">
        <v>433998792</v>
      </c>
      <c r="I57" s="18">
        <f t="shared" si="3"/>
        <v>371277886</v>
      </c>
    </row>
    <row r="58" spans="1:10" s="15" customFormat="1" ht="6" hidden="1" customHeight="1" x14ac:dyDescent="0.2">
      <c r="A58" s="33"/>
      <c r="B58" s="33"/>
      <c r="C58" s="34"/>
      <c r="D58" s="35"/>
      <c r="E58" s="35"/>
      <c r="F58" s="36"/>
      <c r="G58" s="35"/>
      <c r="H58" s="35"/>
      <c r="I58" s="35"/>
    </row>
    <row r="59" spans="1:10" s="15" customFormat="1" x14ac:dyDescent="0.2">
      <c r="A59" s="19" t="s">
        <v>62</v>
      </c>
      <c r="B59" s="19"/>
      <c r="C59" s="19"/>
      <c r="D59" s="20">
        <f t="shared" ref="D59:I59" si="10">SUM(D60,D94,D97,D100)</f>
        <v>45728191149</v>
      </c>
      <c r="E59" s="20">
        <f t="shared" si="10"/>
        <v>-388690522</v>
      </c>
      <c r="F59" s="20">
        <f t="shared" si="10"/>
        <v>45339500627</v>
      </c>
      <c r="G59" s="20">
        <f t="shared" si="10"/>
        <v>20602501988</v>
      </c>
      <c r="H59" s="20">
        <f t="shared" si="10"/>
        <v>20553721976</v>
      </c>
      <c r="I59" s="20">
        <f t="shared" si="10"/>
        <v>24736998639</v>
      </c>
    </row>
    <row r="60" spans="1:10" s="15" customFormat="1" x14ac:dyDescent="0.2">
      <c r="A60" s="21"/>
      <c r="B60" s="21"/>
      <c r="C60" s="21" t="s">
        <v>15</v>
      </c>
      <c r="D60" s="20">
        <f t="shared" ref="D60:I60" si="11">SUM(D61:D71,D74:D93)</f>
        <v>44381648411</v>
      </c>
      <c r="E60" s="20">
        <f t="shared" si="11"/>
        <v>-299819580</v>
      </c>
      <c r="F60" s="20">
        <f t="shared" si="11"/>
        <v>44081828831</v>
      </c>
      <c r="G60" s="20">
        <f t="shared" si="11"/>
        <v>20156000208</v>
      </c>
      <c r="H60" s="20">
        <f t="shared" si="11"/>
        <v>20107220196</v>
      </c>
      <c r="I60" s="20">
        <f t="shared" si="11"/>
        <v>23925828623</v>
      </c>
    </row>
    <row r="61" spans="1:10" s="37" customFormat="1" x14ac:dyDescent="0.2">
      <c r="A61" s="16"/>
      <c r="B61" s="16"/>
      <c r="C61" s="17" t="s">
        <v>16</v>
      </c>
      <c r="D61" s="18">
        <v>0</v>
      </c>
      <c r="E61" s="18">
        <v>0</v>
      </c>
      <c r="F61" s="18">
        <f t="shared" ref="F61:F96" si="12">D61+E61</f>
        <v>0</v>
      </c>
      <c r="G61" s="18">
        <v>0</v>
      </c>
      <c r="H61" s="18">
        <v>0</v>
      </c>
      <c r="I61" s="18">
        <f>F61-G61</f>
        <v>0</v>
      </c>
      <c r="J61" s="2"/>
    </row>
    <row r="62" spans="1:10" s="37" customFormat="1" x14ac:dyDescent="0.2">
      <c r="A62" s="16"/>
      <c r="B62" s="16"/>
      <c r="C62" s="17" t="s">
        <v>17</v>
      </c>
      <c r="D62" s="18">
        <v>1888252</v>
      </c>
      <c r="E62" s="18">
        <v>12564298</v>
      </c>
      <c r="F62" s="18">
        <f t="shared" si="12"/>
        <v>14452550</v>
      </c>
      <c r="G62" s="18">
        <v>0</v>
      </c>
      <c r="H62" s="18">
        <v>0</v>
      </c>
      <c r="I62" s="18">
        <f t="shared" ref="I62:I93" si="13">F62-G62</f>
        <v>14452550</v>
      </c>
      <c r="J62" s="2"/>
    </row>
    <row r="63" spans="1:10" s="37" customFormat="1" x14ac:dyDescent="0.2">
      <c r="A63" s="16"/>
      <c r="B63" s="16"/>
      <c r="C63" s="17" t="s">
        <v>18</v>
      </c>
      <c r="D63" s="18">
        <v>0</v>
      </c>
      <c r="E63" s="18">
        <v>0</v>
      </c>
      <c r="F63" s="18">
        <f t="shared" si="12"/>
        <v>0</v>
      </c>
      <c r="G63" s="18">
        <v>0</v>
      </c>
      <c r="H63" s="18">
        <v>0</v>
      </c>
      <c r="I63" s="18">
        <f t="shared" si="13"/>
        <v>0</v>
      </c>
      <c r="J63" s="2"/>
    </row>
    <row r="64" spans="1:10" s="37" customFormat="1" x14ac:dyDescent="0.2">
      <c r="A64" s="16"/>
      <c r="B64" s="16"/>
      <c r="C64" s="17" t="s">
        <v>19</v>
      </c>
      <c r="D64" s="18">
        <v>0</v>
      </c>
      <c r="E64" s="18">
        <v>0</v>
      </c>
      <c r="F64" s="18">
        <f t="shared" si="12"/>
        <v>0</v>
      </c>
      <c r="G64" s="18">
        <v>0</v>
      </c>
      <c r="H64" s="18">
        <v>0</v>
      </c>
      <c r="I64" s="18">
        <f t="shared" si="13"/>
        <v>0</v>
      </c>
      <c r="J64" s="2"/>
    </row>
    <row r="65" spans="1:10" s="37" customFormat="1" x14ac:dyDescent="0.2">
      <c r="A65" s="16"/>
      <c r="B65" s="16"/>
      <c r="C65" s="17" t="s">
        <v>20</v>
      </c>
      <c r="D65" s="18">
        <v>0</v>
      </c>
      <c r="E65" s="18">
        <v>0</v>
      </c>
      <c r="F65" s="18">
        <f t="shared" si="12"/>
        <v>0</v>
      </c>
      <c r="G65" s="18">
        <v>0</v>
      </c>
      <c r="H65" s="18">
        <v>0</v>
      </c>
      <c r="I65" s="18">
        <f t="shared" si="13"/>
        <v>0</v>
      </c>
      <c r="J65" s="2"/>
    </row>
    <row r="66" spans="1:10" s="37" customFormat="1" x14ac:dyDescent="0.2">
      <c r="A66" s="16"/>
      <c r="B66" s="16"/>
      <c r="C66" s="17" t="s">
        <v>21</v>
      </c>
      <c r="D66" s="18">
        <v>0</v>
      </c>
      <c r="E66" s="18">
        <v>10410450</v>
      </c>
      <c r="F66" s="18">
        <f t="shared" si="12"/>
        <v>10410450</v>
      </c>
      <c r="G66" s="18">
        <v>10410450</v>
      </c>
      <c r="H66" s="18">
        <v>10410450</v>
      </c>
      <c r="I66" s="18">
        <f t="shared" si="13"/>
        <v>0</v>
      </c>
      <c r="J66" s="2"/>
    </row>
    <row r="67" spans="1:10" s="37" customFormat="1" x14ac:dyDescent="0.2">
      <c r="A67" s="29"/>
      <c r="B67" s="29"/>
      <c r="C67" s="17" t="s">
        <v>22</v>
      </c>
      <c r="D67" s="18">
        <v>0</v>
      </c>
      <c r="E67" s="18">
        <v>0</v>
      </c>
      <c r="F67" s="18">
        <f t="shared" si="12"/>
        <v>0</v>
      </c>
      <c r="G67" s="18">
        <v>0</v>
      </c>
      <c r="H67" s="18">
        <v>0</v>
      </c>
      <c r="I67" s="18">
        <f t="shared" si="13"/>
        <v>0</v>
      </c>
      <c r="J67" s="2"/>
    </row>
    <row r="68" spans="1:10" s="37" customFormat="1" ht="25.5" x14ac:dyDescent="0.2">
      <c r="A68" s="16"/>
      <c r="B68" s="16"/>
      <c r="C68" s="17" t="s">
        <v>23</v>
      </c>
      <c r="D68" s="18">
        <v>0</v>
      </c>
      <c r="E68" s="18">
        <v>0</v>
      </c>
      <c r="F68" s="18">
        <f>SUM(D68:E68)</f>
        <v>0</v>
      </c>
      <c r="G68" s="18">
        <v>0</v>
      </c>
      <c r="H68" s="18">
        <v>0</v>
      </c>
      <c r="I68" s="18">
        <f t="shared" si="13"/>
        <v>0</v>
      </c>
      <c r="J68" s="2"/>
    </row>
    <row r="69" spans="1:10" s="39" customFormat="1" ht="25.5" x14ac:dyDescent="0.2">
      <c r="A69" s="26"/>
      <c r="B69" s="26"/>
      <c r="C69" s="17" t="s">
        <v>24</v>
      </c>
      <c r="D69" s="28">
        <v>0</v>
      </c>
      <c r="E69" s="28">
        <v>0</v>
      </c>
      <c r="F69" s="28">
        <f t="shared" si="12"/>
        <v>0</v>
      </c>
      <c r="G69" s="18">
        <v>0</v>
      </c>
      <c r="H69" s="18">
        <v>0</v>
      </c>
      <c r="I69" s="28">
        <f t="shared" si="13"/>
        <v>0</v>
      </c>
      <c r="J69" s="38"/>
    </row>
    <row r="70" spans="1:10" s="39" customFormat="1" ht="25.5" x14ac:dyDescent="0.2">
      <c r="A70" s="26"/>
      <c r="B70" s="26"/>
      <c r="C70" s="17" t="s">
        <v>25</v>
      </c>
      <c r="D70" s="28">
        <v>0</v>
      </c>
      <c r="E70" s="28">
        <v>0</v>
      </c>
      <c r="F70" s="28">
        <f t="shared" si="12"/>
        <v>0</v>
      </c>
      <c r="G70" s="18">
        <v>0</v>
      </c>
      <c r="H70" s="18">
        <v>0</v>
      </c>
      <c r="I70" s="28">
        <f t="shared" si="13"/>
        <v>0</v>
      </c>
      <c r="J70" s="38"/>
    </row>
    <row r="71" spans="1:10" s="37" customFormat="1" x14ac:dyDescent="0.2">
      <c r="A71" s="16"/>
      <c r="B71" s="16"/>
      <c r="C71" s="17" t="s">
        <v>26</v>
      </c>
      <c r="D71" s="18">
        <f>SUM(D72:D73)</f>
        <v>21330421863</v>
      </c>
      <c r="E71" s="18">
        <f t="shared" ref="E71:H71" si="14">SUM(E72:E73)</f>
        <v>239920437</v>
      </c>
      <c r="F71" s="18">
        <f t="shared" si="12"/>
        <v>21570342300</v>
      </c>
      <c r="G71" s="18">
        <f t="shared" si="14"/>
        <v>8733059273</v>
      </c>
      <c r="H71" s="18">
        <f t="shared" si="14"/>
        <v>8727736802</v>
      </c>
      <c r="I71" s="18">
        <f t="shared" si="13"/>
        <v>12837283027</v>
      </c>
      <c r="J71" s="2"/>
    </row>
    <row r="72" spans="1:10" s="39" customFormat="1" ht="12" x14ac:dyDescent="0.2">
      <c r="A72" s="26"/>
      <c r="B72" s="26"/>
      <c r="C72" s="27" t="s">
        <v>27</v>
      </c>
      <c r="D72" s="28">
        <v>2880017555</v>
      </c>
      <c r="E72" s="28">
        <v>238780137</v>
      </c>
      <c r="F72" s="28">
        <f t="shared" si="12"/>
        <v>3118797692</v>
      </c>
      <c r="G72" s="28">
        <v>1541446352</v>
      </c>
      <c r="H72" s="28">
        <v>1537373456</v>
      </c>
      <c r="I72" s="28">
        <f t="shared" si="13"/>
        <v>1577351340</v>
      </c>
      <c r="J72" s="38"/>
    </row>
    <row r="73" spans="1:10" s="39" customFormat="1" ht="12" x14ac:dyDescent="0.2">
      <c r="A73" s="26"/>
      <c r="B73" s="26"/>
      <c r="C73" s="27" t="s">
        <v>28</v>
      </c>
      <c r="D73" s="28">
        <v>18450404308</v>
      </c>
      <c r="E73" s="28">
        <v>1140300</v>
      </c>
      <c r="F73" s="28">
        <f>D73+E73</f>
        <v>18451544608</v>
      </c>
      <c r="G73" s="28">
        <v>7191612921</v>
      </c>
      <c r="H73" s="28">
        <v>7190363346</v>
      </c>
      <c r="I73" s="28">
        <f t="shared" si="13"/>
        <v>11259931687</v>
      </c>
      <c r="J73" s="38"/>
    </row>
    <row r="74" spans="1:10" s="37" customFormat="1" ht="25.5" x14ac:dyDescent="0.2">
      <c r="A74" s="16"/>
      <c r="B74" s="16"/>
      <c r="C74" s="17" t="s">
        <v>29</v>
      </c>
      <c r="D74" s="18">
        <v>56352049</v>
      </c>
      <c r="E74" s="18">
        <v>0</v>
      </c>
      <c r="F74" s="18">
        <f t="shared" si="12"/>
        <v>56352049</v>
      </c>
      <c r="G74" s="18">
        <v>2050512</v>
      </c>
      <c r="H74" s="18">
        <v>1450514</v>
      </c>
      <c r="I74" s="18">
        <f t="shared" si="13"/>
        <v>54301537</v>
      </c>
      <c r="J74" s="2"/>
    </row>
    <row r="75" spans="1:10" s="37" customFormat="1" x14ac:dyDescent="0.2">
      <c r="A75" s="16"/>
      <c r="B75" s="16"/>
      <c r="C75" s="17" t="s">
        <v>30</v>
      </c>
      <c r="D75" s="18">
        <v>3000000</v>
      </c>
      <c r="E75" s="18">
        <v>296389</v>
      </c>
      <c r="F75" s="18">
        <f t="shared" si="12"/>
        <v>3296389</v>
      </c>
      <c r="G75" s="18">
        <v>0</v>
      </c>
      <c r="H75" s="18">
        <v>0</v>
      </c>
      <c r="I75" s="18">
        <f t="shared" si="13"/>
        <v>3296389</v>
      </c>
      <c r="J75" s="2"/>
    </row>
    <row r="76" spans="1:10" s="37" customFormat="1" x14ac:dyDescent="0.2">
      <c r="A76" s="16"/>
      <c r="B76" s="16"/>
      <c r="C76" s="17" t="s">
        <v>31</v>
      </c>
      <c r="D76" s="18">
        <v>0</v>
      </c>
      <c r="E76" s="18">
        <v>0</v>
      </c>
      <c r="F76" s="18">
        <f t="shared" si="12"/>
        <v>0</v>
      </c>
      <c r="G76" s="18">
        <v>0</v>
      </c>
      <c r="H76" s="18">
        <v>0</v>
      </c>
      <c r="I76" s="18">
        <f t="shared" si="13"/>
        <v>0</v>
      </c>
      <c r="J76" s="2"/>
    </row>
    <row r="77" spans="1:10" s="37" customFormat="1" x14ac:dyDescent="0.2">
      <c r="A77" s="16"/>
      <c r="B77" s="16"/>
      <c r="C77" s="17" t="s">
        <v>32</v>
      </c>
      <c r="D77" s="18">
        <v>0</v>
      </c>
      <c r="E77" s="18">
        <v>7500</v>
      </c>
      <c r="F77" s="18">
        <f t="shared" si="12"/>
        <v>7500</v>
      </c>
      <c r="G77" s="18">
        <v>0</v>
      </c>
      <c r="H77" s="18">
        <v>0</v>
      </c>
      <c r="I77" s="18">
        <f t="shared" si="13"/>
        <v>7500</v>
      </c>
      <c r="J77" s="2"/>
    </row>
    <row r="78" spans="1:10" s="37" customFormat="1" x14ac:dyDescent="0.2">
      <c r="A78" s="16"/>
      <c r="B78" s="16"/>
      <c r="C78" s="17" t="s">
        <v>33</v>
      </c>
      <c r="D78" s="18">
        <v>1799330379</v>
      </c>
      <c r="E78" s="18">
        <v>8943043</v>
      </c>
      <c r="F78" s="18">
        <f t="shared" si="12"/>
        <v>1808273422</v>
      </c>
      <c r="G78" s="18">
        <v>347452327</v>
      </c>
      <c r="H78" s="18">
        <v>347352335</v>
      </c>
      <c r="I78" s="18">
        <f t="shared" si="13"/>
        <v>1460821095</v>
      </c>
      <c r="J78" s="2"/>
    </row>
    <row r="79" spans="1:10" s="37" customFormat="1" x14ac:dyDescent="0.2">
      <c r="A79" s="16"/>
      <c r="B79" s="16"/>
      <c r="C79" s="17" t="s">
        <v>34</v>
      </c>
      <c r="D79" s="18">
        <v>25000000</v>
      </c>
      <c r="E79" s="18">
        <v>0</v>
      </c>
      <c r="F79" s="18">
        <f t="shared" si="12"/>
        <v>25000000</v>
      </c>
      <c r="G79" s="18">
        <v>0</v>
      </c>
      <c r="H79" s="18">
        <v>0</v>
      </c>
      <c r="I79" s="18">
        <f t="shared" si="13"/>
        <v>25000000</v>
      </c>
      <c r="J79" s="2"/>
    </row>
    <row r="80" spans="1:10" s="37" customFormat="1" ht="12.75" customHeight="1" x14ac:dyDescent="0.2">
      <c r="A80" s="16"/>
      <c r="B80" s="16"/>
      <c r="C80" s="17" t="s">
        <v>35</v>
      </c>
      <c r="D80" s="18">
        <v>0</v>
      </c>
      <c r="E80" s="18">
        <v>0</v>
      </c>
      <c r="F80" s="18">
        <f t="shared" si="12"/>
        <v>0</v>
      </c>
      <c r="G80" s="18">
        <v>0</v>
      </c>
      <c r="H80" s="18">
        <v>0</v>
      </c>
      <c r="I80" s="18">
        <f t="shared" si="13"/>
        <v>0</v>
      </c>
      <c r="J80" s="2"/>
    </row>
    <row r="81" spans="1:10" s="37" customFormat="1" ht="25.5" x14ac:dyDescent="0.2">
      <c r="A81" s="29"/>
      <c r="B81" s="29"/>
      <c r="C81" s="17" t="s">
        <v>36</v>
      </c>
      <c r="D81" s="18">
        <v>0</v>
      </c>
      <c r="E81" s="18">
        <v>0</v>
      </c>
      <c r="F81" s="18">
        <f t="shared" si="12"/>
        <v>0</v>
      </c>
      <c r="G81" s="18">
        <v>0</v>
      </c>
      <c r="H81" s="18">
        <v>0</v>
      </c>
      <c r="I81" s="18">
        <f t="shared" si="13"/>
        <v>0</v>
      </c>
      <c r="J81" s="2"/>
    </row>
    <row r="82" spans="1:10" s="37" customFormat="1" x14ac:dyDescent="0.2">
      <c r="A82" s="16"/>
      <c r="B82" s="16"/>
      <c r="C82" s="17" t="s">
        <v>37</v>
      </c>
      <c r="D82" s="18">
        <v>0</v>
      </c>
      <c r="E82" s="18">
        <v>20118235</v>
      </c>
      <c r="F82" s="18">
        <f t="shared" si="12"/>
        <v>20118235</v>
      </c>
      <c r="G82" s="18">
        <v>66667</v>
      </c>
      <c r="H82" s="18">
        <v>66667</v>
      </c>
      <c r="I82" s="18">
        <f t="shared" si="13"/>
        <v>20051568</v>
      </c>
      <c r="J82" s="2"/>
    </row>
    <row r="83" spans="1:10" s="37" customFormat="1" x14ac:dyDescent="0.2">
      <c r="A83" s="16"/>
      <c r="B83" s="16"/>
      <c r="C83" s="17" t="s">
        <v>38</v>
      </c>
      <c r="D83" s="18">
        <v>0</v>
      </c>
      <c r="E83" s="18">
        <v>0</v>
      </c>
      <c r="F83" s="18">
        <f t="shared" si="12"/>
        <v>0</v>
      </c>
      <c r="G83" s="18">
        <v>0</v>
      </c>
      <c r="H83" s="18">
        <v>0</v>
      </c>
      <c r="I83" s="18">
        <f t="shared" si="13"/>
        <v>0</v>
      </c>
      <c r="J83" s="2"/>
    </row>
    <row r="84" spans="1:10" s="37" customFormat="1" x14ac:dyDescent="0.2">
      <c r="A84" s="16"/>
      <c r="B84" s="16"/>
      <c r="C84" s="17" t="s">
        <v>39</v>
      </c>
      <c r="D84" s="18">
        <v>0</v>
      </c>
      <c r="E84" s="18">
        <v>0</v>
      </c>
      <c r="F84" s="18">
        <f t="shared" si="12"/>
        <v>0</v>
      </c>
      <c r="G84" s="18">
        <v>0</v>
      </c>
      <c r="H84" s="18">
        <v>0</v>
      </c>
      <c r="I84" s="18">
        <f t="shared" si="13"/>
        <v>0</v>
      </c>
      <c r="J84" s="2"/>
    </row>
    <row r="85" spans="1:10" s="37" customFormat="1" x14ac:dyDescent="0.2">
      <c r="A85" s="16"/>
      <c r="B85" s="16"/>
      <c r="C85" s="17" t="s">
        <v>40</v>
      </c>
      <c r="D85" s="18">
        <v>0</v>
      </c>
      <c r="E85" s="18">
        <v>0</v>
      </c>
      <c r="F85" s="18">
        <f t="shared" si="12"/>
        <v>0</v>
      </c>
      <c r="G85" s="18">
        <v>0</v>
      </c>
      <c r="H85" s="18">
        <v>0</v>
      </c>
      <c r="I85" s="18">
        <f t="shared" si="13"/>
        <v>0</v>
      </c>
      <c r="J85" s="2"/>
    </row>
    <row r="86" spans="1:10" s="37" customFormat="1" x14ac:dyDescent="0.2">
      <c r="A86" s="16"/>
      <c r="B86" s="16"/>
      <c r="C86" s="17" t="s">
        <v>41</v>
      </c>
      <c r="D86" s="18">
        <v>0</v>
      </c>
      <c r="E86" s="18">
        <v>0</v>
      </c>
      <c r="F86" s="18">
        <f t="shared" si="12"/>
        <v>0</v>
      </c>
      <c r="G86" s="18">
        <v>0</v>
      </c>
      <c r="H86" s="18">
        <v>0</v>
      </c>
      <c r="I86" s="18">
        <f t="shared" si="13"/>
        <v>0</v>
      </c>
      <c r="J86" s="2"/>
    </row>
    <row r="87" spans="1:10" s="37" customFormat="1" ht="25.5" x14ac:dyDescent="0.2">
      <c r="A87" s="16"/>
      <c r="B87" s="16"/>
      <c r="C87" s="17" t="s">
        <v>42</v>
      </c>
      <c r="D87" s="18">
        <v>0</v>
      </c>
      <c r="E87" s="18">
        <v>0</v>
      </c>
      <c r="F87" s="18">
        <f t="shared" si="12"/>
        <v>0</v>
      </c>
      <c r="G87" s="18">
        <v>0</v>
      </c>
      <c r="H87" s="18">
        <v>0</v>
      </c>
      <c r="I87" s="18">
        <f t="shared" si="13"/>
        <v>0</v>
      </c>
      <c r="J87" s="2"/>
    </row>
    <row r="88" spans="1:10" s="37" customFormat="1" x14ac:dyDescent="0.2">
      <c r="A88" s="29"/>
      <c r="B88" s="29"/>
      <c r="C88" s="17" t="s">
        <v>43</v>
      </c>
      <c r="D88" s="18">
        <v>1600000000</v>
      </c>
      <c r="E88" s="18">
        <v>0</v>
      </c>
      <c r="F88" s="18">
        <f t="shared" si="12"/>
        <v>1600000000</v>
      </c>
      <c r="G88" s="18">
        <v>641427490</v>
      </c>
      <c r="H88" s="18">
        <v>641427490</v>
      </c>
      <c r="I88" s="18">
        <f t="shared" si="13"/>
        <v>958572510</v>
      </c>
      <c r="J88" s="2"/>
    </row>
    <row r="89" spans="1:10" s="37" customFormat="1" x14ac:dyDescent="0.2">
      <c r="A89" s="29"/>
      <c r="B89" s="29"/>
      <c r="C89" s="17" t="s">
        <v>44</v>
      </c>
      <c r="D89" s="18">
        <v>0</v>
      </c>
      <c r="E89" s="18">
        <v>0</v>
      </c>
      <c r="F89" s="18">
        <f t="shared" si="12"/>
        <v>0</v>
      </c>
      <c r="G89" s="18">
        <v>0</v>
      </c>
      <c r="H89" s="18">
        <v>0</v>
      </c>
      <c r="I89" s="18">
        <f t="shared" si="13"/>
        <v>0</v>
      </c>
      <c r="J89" s="2"/>
    </row>
    <row r="90" spans="1:10" s="37" customFormat="1" x14ac:dyDescent="0.2">
      <c r="A90" s="16"/>
      <c r="B90" s="16"/>
      <c r="C90" s="17" t="s">
        <v>45</v>
      </c>
      <c r="D90" s="18">
        <v>934187461</v>
      </c>
      <c r="E90" s="18">
        <v>0</v>
      </c>
      <c r="F90" s="18">
        <f t="shared" si="12"/>
        <v>934187461</v>
      </c>
      <c r="G90" s="18">
        <v>467174484</v>
      </c>
      <c r="H90" s="18">
        <v>467174484</v>
      </c>
      <c r="I90" s="18">
        <f t="shared" si="13"/>
        <v>467012977</v>
      </c>
      <c r="J90" s="2"/>
    </row>
    <row r="91" spans="1:10" s="37" customFormat="1" x14ac:dyDescent="0.2">
      <c r="A91" s="16"/>
      <c r="B91" s="16"/>
      <c r="C91" s="17" t="s">
        <v>46</v>
      </c>
      <c r="D91" s="18">
        <v>734413469</v>
      </c>
      <c r="E91" s="18">
        <v>19556895</v>
      </c>
      <c r="F91" s="18">
        <f t="shared" si="12"/>
        <v>753970364</v>
      </c>
      <c r="G91" s="18">
        <v>0</v>
      </c>
      <c r="H91" s="18">
        <v>0</v>
      </c>
      <c r="I91" s="18">
        <f t="shared" si="13"/>
        <v>753970364</v>
      </c>
      <c r="J91" s="2"/>
    </row>
    <row r="92" spans="1:10" s="37" customFormat="1" ht="12.75" customHeight="1" x14ac:dyDescent="0.2">
      <c r="A92" s="16"/>
      <c r="B92" s="16"/>
      <c r="C92" s="17" t="s">
        <v>47</v>
      </c>
      <c r="D92" s="18">
        <v>0</v>
      </c>
      <c r="E92" s="18">
        <v>0</v>
      </c>
      <c r="F92" s="18">
        <f t="shared" si="12"/>
        <v>0</v>
      </c>
      <c r="G92" s="18">
        <v>0</v>
      </c>
      <c r="H92" s="18">
        <v>0</v>
      </c>
      <c r="I92" s="18">
        <f t="shared" si="13"/>
        <v>0</v>
      </c>
      <c r="J92" s="2"/>
    </row>
    <row r="93" spans="1:10" s="37" customFormat="1" x14ac:dyDescent="0.2">
      <c r="A93" s="16"/>
      <c r="B93" s="16"/>
      <c r="C93" s="17" t="s">
        <v>48</v>
      </c>
      <c r="D93" s="18">
        <v>17897054938</v>
      </c>
      <c r="E93" s="18">
        <v>-611636827</v>
      </c>
      <c r="F93" s="18">
        <f t="shared" si="12"/>
        <v>17285418111</v>
      </c>
      <c r="G93" s="18">
        <v>9954359005</v>
      </c>
      <c r="H93" s="18">
        <v>9911601454</v>
      </c>
      <c r="I93" s="18">
        <f t="shared" si="13"/>
        <v>7331059106</v>
      </c>
      <c r="J93" s="2"/>
    </row>
    <row r="94" spans="1:10" s="37" customFormat="1" x14ac:dyDescent="0.2">
      <c r="A94" s="16"/>
      <c r="B94" s="16"/>
      <c r="C94" s="31" t="s">
        <v>49</v>
      </c>
      <c r="D94" s="20">
        <f>SUM(D95:D96)</f>
        <v>0</v>
      </c>
      <c r="E94" s="20">
        <f>SUM(E95:E96)</f>
        <v>2407475</v>
      </c>
      <c r="F94" s="20">
        <f t="shared" ref="F94:H94" si="15">SUM(F95:F96)</f>
        <v>2407475</v>
      </c>
      <c r="G94" s="20">
        <f t="shared" si="15"/>
        <v>1413875</v>
      </c>
      <c r="H94" s="20">
        <f t="shared" si="15"/>
        <v>1413875</v>
      </c>
      <c r="I94" s="20">
        <f>F94-G94</f>
        <v>993600</v>
      </c>
      <c r="J94" s="2"/>
    </row>
    <row r="95" spans="1:10" s="37" customFormat="1" x14ac:dyDescent="0.2">
      <c r="A95" s="30"/>
      <c r="B95" s="30"/>
      <c r="C95" s="17" t="s">
        <v>50</v>
      </c>
      <c r="D95" s="18">
        <v>0</v>
      </c>
      <c r="E95" s="18">
        <v>0</v>
      </c>
      <c r="F95" s="18">
        <f t="shared" si="12"/>
        <v>0</v>
      </c>
      <c r="G95" s="18">
        <v>0</v>
      </c>
      <c r="H95" s="18">
        <v>0</v>
      </c>
      <c r="I95" s="18">
        <f t="shared" ref="I95:I96" si="16">F95-G95</f>
        <v>0</v>
      </c>
      <c r="J95" s="2"/>
    </row>
    <row r="96" spans="1:10" s="37" customFormat="1" ht="25.5" x14ac:dyDescent="0.2">
      <c r="A96" s="30"/>
      <c r="B96" s="30"/>
      <c r="C96" s="17" t="s">
        <v>51</v>
      </c>
      <c r="D96" s="18">
        <v>0</v>
      </c>
      <c r="E96" s="18">
        <v>2407475</v>
      </c>
      <c r="F96" s="18">
        <f t="shared" si="12"/>
        <v>2407475</v>
      </c>
      <c r="G96" s="18">
        <v>1413875</v>
      </c>
      <c r="H96" s="18">
        <v>1413875</v>
      </c>
      <c r="I96" s="18">
        <f t="shared" si="16"/>
        <v>993600</v>
      </c>
      <c r="J96" s="2"/>
    </row>
    <row r="97" spans="1:10" s="37" customFormat="1" x14ac:dyDescent="0.2">
      <c r="A97" s="32"/>
      <c r="B97" s="32"/>
      <c r="C97" s="32" t="s">
        <v>52</v>
      </c>
      <c r="D97" s="20">
        <f>SUM(D98:D99)</f>
        <v>0</v>
      </c>
      <c r="E97" s="20">
        <f>SUM(E98:E99)</f>
        <v>0</v>
      </c>
      <c r="F97" s="20">
        <f>SUM(F98:F99)</f>
        <v>0</v>
      </c>
      <c r="G97" s="20">
        <f>SUM(G98:G99)</f>
        <v>0</v>
      </c>
      <c r="H97" s="20">
        <f>SUM(H98:H99)</f>
        <v>0</v>
      </c>
      <c r="I97" s="20">
        <f>F97-G97</f>
        <v>0</v>
      </c>
      <c r="J97" s="2"/>
    </row>
    <row r="98" spans="1:10" s="37" customFormat="1" x14ac:dyDescent="0.2">
      <c r="A98" s="16"/>
      <c r="B98" s="16"/>
      <c r="C98" s="17" t="s">
        <v>53</v>
      </c>
      <c r="D98" s="18">
        <v>0</v>
      </c>
      <c r="E98" s="18">
        <v>0</v>
      </c>
      <c r="F98" s="18">
        <f t="shared" ref="F98:F99" si="17">D98+E98</f>
        <v>0</v>
      </c>
      <c r="G98" s="18">
        <v>0</v>
      </c>
      <c r="H98" s="18">
        <v>0</v>
      </c>
      <c r="I98" s="18">
        <f t="shared" ref="I98:I99" si="18">F98-G98</f>
        <v>0</v>
      </c>
      <c r="J98" s="2"/>
    </row>
    <row r="99" spans="1:10" s="37" customFormat="1" x14ac:dyDescent="0.2">
      <c r="A99" s="16"/>
      <c r="B99" s="16"/>
      <c r="C99" s="17" t="s">
        <v>54</v>
      </c>
      <c r="D99" s="18">
        <v>0</v>
      </c>
      <c r="E99" s="18">
        <v>0</v>
      </c>
      <c r="F99" s="18">
        <f t="shared" si="17"/>
        <v>0</v>
      </c>
      <c r="G99" s="18">
        <v>0</v>
      </c>
      <c r="H99" s="18">
        <v>0</v>
      </c>
      <c r="I99" s="18">
        <f t="shared" si="18"/>
        <v>0</v>
      </c>
      <c r="J99" s="2"/>
    </row>
    <row r="100" spans="1:10" s="37" customFormat="1" x14ac:dyDescent="0.2">
      <c r="A100" s="32"/>
      <c r="B100" s="32"/>
      <c r="C100" s="32" t="s">
        <v>55</v>
      </c>
      <c r="D100" s="20">
        <f>SUM(D101:D106)</f>
        <v>1346542738</v>
      </c>
      <c r="E100" s="20">
        <f>SUM(E101:E106)</f>
        <v>-91278417</v>
      </c>
      <c r="F100" s="20">
        <f>SUM(F101:F106)</f>
        <v>1255264321</v>
      </c>
      <c r="G100" s="20">
        <f>SUM(G101:G106)</f>
        <v>445087905</v>
      </c>
      <c r="H100" s="20">
        <f>SUM(H101:H106)</f>
        <v>445087905</v>
      </c>
      <c r="I100" s="20">
        <f>F100-G100</f>
        <v>810176416</v>
      </c>
      <c r="J100" s="2"/>
    </row>
    <row r="101" spans="1:10" s="37" customFormat="1" ht="25.5" x14ac:dyDescent="0.2">
      <c r="A101" s="16"/>
      <c r="B101" s="16"/>
      <c r="C101" s="17" t="s">
        <v>56</v>
      </c>
      <c r="D101" s="18">
        <v>0</v>
      </c>
      <c r="E101" s="18">
        <v>0</v>
      </c>
      <c r="F101" s="18">
        <f t="shared" ref="F101:F106" si="19">D101+E101</f>
        <v>0</v>
      </c>
      <c r="G101" s="18">
        <v>0</v>
      </c>
      <c r="H101" s="18">
        <v>0</v>
      </c>
      <c r="I101" s="18">
        <f t="shared" ref="I101:I106" si="20">F101-G101</f>
        <v>0</v>
      </c>
      <c r="J101" s="2"/>
    </row>
    <row r="102" spans="1:10" s="37" customFormat="1" x14ac:dyDescent="0.2">
      <c r="A102" s="16"/>
      <c r="B102" s="16"/>
      <c r="C102" s="17" t="s">
        <v>57</v>
      </c>
      <c r="D102" s="18">
        <v>0</v>
      </c>
      <c r="E102" s="18">
        <v>0</v>
      </c>
      <c r="F102" s="18">
        <f t="shared" si="19"/>
        <v>0</v>
      </c>
      <c r="G102" s="18">
        <v>0</v>
      </c>
      <c r="H102" s="18">
        <v>0</v>
      </c>
      <c r="I102" s="18">
        <f t="shared" si="20"/>
        <v>0</v>
      </c>
      <c r="J102" s="2"/>
    </row>
    <row r="103" spans="1:10" s="37" customFormat="1" x14ac:dyDescent="0.2">
      <c r="A103" s="16"/>
      <c r="B103" s="16"/>
      <c r="C103" s="17" t="s">
        <v>58</v>
      </c>
      <c r="D103" s="18">
        <v>91273244</v>
      </c>
      <c r="E103" s="18">
        <v>7203611</v>
      </c>
      <c r="F103" s="18">
        <f t="shared" si="19"/>
        <v>98476855</v>
      </c>
      <c r="G103" s="18">
        <v>12000000</v>
      </c>
      <c r="H103" s="18">
        <v>12000000</v>
      </c>
      <c r="I103" s="18">
        <f t="shared" si="20"/>
        <v>86476855</v>
      </c>
      <c r="J103" s="2"/>
    </row>
    <row r="104" spans="1:10" s="37" customFormat="1" x14ac:dyDescent="0.2">
      <c r="A104" s="16"/>
      <c r="B104" s="16"/>
      <c r="C104" s="17" t="s">
        <v>59</v>
      </c>
      <c r="D104" s="18">
        <v>0</v>
      </c>
      <c r="E104" s="18">
        <v>0</v>
      </c>
      <c r="F104" s="18">
        <f t="shared" si="19"/>
        <v>0</v>
      </c>
      <c r="G104" s="18">
        <v>0</v>
      </c>
      <c r="H104" s="18">
        <v>0</v>
      </c>
      <c r="I104" s="18">
        <f t="shared" si="20"/>
        <v>0</v>
      </c>
      <c r="J104" s="2"/>
    </row>
    <row r="105" spans="1:10" s="37" customFormat="1" ht="38.25" x14ac:dyDescent="0.2">
      <c r="A105" s="16"/>
      <c r="B105" s="16"/>
      <c r="C105" s="17" t="s">
        <v>60</v>
      </c>
      <c r="D105" s="18">
        <v>0</v>
      </c>
      <c r="E105" s="18">
        <v>0</v>
      </c>
      <c r="F105" s="18">
        <f>D105+E105</f>
        <v>0</v>
      </c>
      <c r="G105" s="18">
        <v>0</v>
      </c>
      <c r="H105" s="18">
        <v>0</v>
      </c>
      <c r="I105" s="18">
        <f>F105-G105</f>
        <v>0</v>
      </c>
      <c r="J105" s="2"/>
    </row>
    <row r="106" spans="1:10" s="37" customFormat="1" x14ac:dyDescent="0.2">
      <c r="A106" s="16"/>
      <c r="B106" s="16"/>
      <c r="C106" s="17" t="s">
        <v>61</v>
      </c>
      <c r="D106" s="18">
        <v>1255269494</v>
      </c>
      <c r="E106" s="18">
        <v>-98482028</v>
      </c>
      <c r="F106" s="18">
        <f t="shared" si="19"/>
        <v>1156787466</v>
      </c>
      <c r="G106" s="18">
        <v>433087905</v>
      </c>
      <c r="H106" s="18">
        <v>433087905</v>
      </c>
      <c r="I106" s="18">
        <f t="shared" si="20"/>
        <v>723699561</v>
      </c>
      <c r="J106" s="2"/>
    </row>
    <row r="107" spans="1:10" s="37" customFormat="1" ht="2.1" customHeight="1" x14ac:dyDescent="0.2">
      <c r="A107" s="30"/>
      <c r="B107" s="30"/>
      <c r="C107" s="17"/>
      <c r="D107" s="18"/>
      <c r="E107" s="18"/>
      <c r="F107" s="18"/>
      <c r="G107" s="18"/>
      <c r="H107" s="18"/>
      <c r="I107" s="18"/>
      <c r="J107" s="2"/>
    </row>
    <row r="108" spans="1:10" s="43" customFormat="1" x14ac:dyDescent="0.2">
      <c r="A108" s="40" t="s">
        <v>63</v>
      </c>
      <c r="B108" s="40"/>
      <c r="C108" s="40"/>
      <c r="D108" s="41">
        <f>SUM(D59+D10)</f>
        <v>81941316438</v>
      </c>
      <c r="E108" s="41">
        <f>SUM(E59+E10)</f>
        <v>4344347336.5</v>
      </c>
      <c r="F108" s="41">
        <f>SUM(F59+F10)</f>
        <v>86285663774.5</v>
      </c>
      <c r="G108" s="41">
        <f>SUM(G59+G10)</f>
        <v>35419978913</v>
      </c>
      <c r="H108" s="41">
        <f>SUM(H59+H10)</f>
        <v>34980843423</v>
      </c>
      <c r="I108" s="41">
        <f>F108-G108</f>
        <v>50865684861.5</v>
      </c>
      <c r="J108" s="42"/>
    </row>
    <row r="109" spans="1:10" s="37" customFormat="1" x14ac:dyDescent="0.2">
      <c r="A109" s="44" t="s">
        <v>64</v>
      </c>
      <c r="B109" s="44"/>
      <c r="C109" s="44"/>
      <c r="D109" s="45"/>
      <c r="E109" s="45"/>
      <c r="F109" s="45"/>
      <c r="G109" s="45"/>
      <c r="H109" s="45"/>
      <c r="I109" s="45"/>
      <c r="J109" s="2"/>
    </row>
    <row r="110" spans="1:10" x14ac:dyDescent="0.2">
      <c r="F110" s="47"/>
      <c r="G110" s="47"/>
      <c r="H110" s="47"/>
    </row>
    <row r="123" spans="1:11" s="52" customFormat="1" ht="12" x14ac:dyDescent="0.2">
      <c r="A123" s="48"/>
      <c r="B123" s="48"/>
      <c r="C123" s="49" t="s">
        <v>15</v>
      </c>
      <c r="D123" s="50">
        <f t="shared" ref="D123:I123" si="21">SUM(D124:D125)</f>
        <v>76846271280</v>
      </c>
      <c r="E123" s="50">
        <f t="shared" si="21"/>
        <v>3886998952.5</v>
      </c>
      <c r="F123" s="50">
        <f t="shared" si="21"/>
        <v>80733270232.5</v>
      </c>
      <c r="G123" s="50">
        <f t="shared" si="21"/>
        <v>33079340556</v>
      </c>
      <c r="H123" s="50">
        <f t="shared" si="21"/>
        <v>32738384990</v>
      </c>
      <c r="I123" s="50">
        <f t="shared" si="21"/>
        <v>47653929676.5</v>
      </c>
      <c r="J123" s="49"/>
      <c r="K123" s="51"/>
    </row>
    <row r="124" spans="1:11" s="55" customFormat="1" ht="12" x14ac:dyDescent="0.2">
      <c r="A124" s="53"/>
      <c r="B124" s="53"/>
      <c r="C124" s="38" t="s">
        <v>65</v>
      </c>
      <c r="D124" s="54">
        <f>SUM(D11)</f>
        <v>32464622869</v>
      </c>
      <c r="E124" s="54">
        <f>SUM(E11)</f>
        <v>4186818532.5</v>
      </c>
      <c r="F124" s="54">
        <f t="shared" ref="F124:I124" si="22">SUM(F11)</f>
        <v>36651441401.5</v>
      </c>
      <c r="G124" s="54">
        <f t="shared" si="22"/>
        <v>12923340348</v>
      </c>
      <c r="H124" s="54">
        <f t="shared" si="22"/>
        <v>12631164794</v>
      </c>
      <c r="I124" s="54">
        <f t="shared" si="22"/>
        <v>23728101053.5</v>
      </c>
      <c r="J124" s="38"/>
      <c r="K124" s="39"/>
    </row>
    <row r="125" spans="1:11" s="55" customFormat="1" ht="12" x14ac:dyDescent="0.2">
      <c r="A125" s="53"/>
      <c r="B125" s="53"/>
      <c r="C125" s="38" t="s">
        <v>66</v>
      </c>
      <c r="D125" s="54">
        <f>SUM(D60)</f>
        <v>44381648411</v>
      </c>
      <c r="E125" s="54">
        <f t="shared" ref="E125:I125" si="23">SUM(E60)</f>
        <v>-299819580</v>
      </c>
      <c r="F125" s="54">
        <f t="shared" si="23"/>
        <v>44081828831</v>
      </c>
      <c r="G125" s="54">
        <f t="shared" si="23"/>
        <v>20156000208</v>
      </c>
      <c r="H125" s="54">
        <f t="shared" si="23"/>
        <v>20107220196</v>
      </c>
      <c r="I125" s="54">
        <f t="shared" si="23"/>
        <v>23925828623</v>
      </c>
      <c r="J125" s="38"/>
      <c r="K125" s="39"/>
    </row>
    <row r="126" spans="1:11" s="55" customFormat="1" ht="12" x14ac:dyDescent="0.2">
      <c r="A126" s="53"/>
      <c r="B126" s="53"/>
      <c r="C126" s="49" t="s">
        <v>49</v>
      </c>
      <c r="D126" s="50">
        <f t="shared" ref="D126:I126" si="24">SUM(D127:D128)</f>
        <v>502648858</v>
      </c>
      <c r="E126" s="50">
        <f t="shared" si="24"/>
        <v>12673390</v>
      </c>
      <c r="F126" s="50">
        <f t="shared" si="24"/>
        <v>515322248</v>
      </c>
      <c r="G126" s="50">
        <f t="shared" si="24"/>
        <v>213631051</v>
      </c>
      <c r="H126" s="50">
        <f t="shared" si="24"/>
        <v>206086459</v>
      </c>
      <c r="I126" s="50">
        <f t="shared" si="24"/>
        <v>301691197</v>
      </c>
      <c r="J126" s="38"/>
      <c r="K126" s="39"/>
    </row>
    <row r="127" spans="1:11" s="55" customFormat="1" ht="12" x14ac:dyDescent="0.2">
      <c r="A127" s="53"/>
      <c r="B127" s="53"/>
      <c r="C127" s="38" t="s">
        <v>65</v>
      </c>
      <c r="D127" s="54">
        <f>SUM(D45)</f>
        <v>502648858</v>
      </c>
      <c r="E127" s="54">
        <f t="shared" ref="E127:I127" si="25">SUM(E45)</f>
        <v>10265915</v>
      </c>
      <c r="F127" s="54">
        <f t="shared" si="25"/>
        <v>512914773</v>
      </c>
      <c r="G127" s="54">
        <f t="shared" si="25"/>
        <v>212217176</v>
      </c>
      <c r="H127" s="54">
        <f t="shared" si="25"/>
        <v>204672584</v>
      </c>
      <c r="I127" s="54">
        <f t="shared" si="25"/>
        <v>300697597</v>
      </c>
      <c r="J127" s="38"/>
      <c r="K127" s="39"/>
    </row>
    <row r="128" spans="1:11" s="55" customFormat="1" ht="12" x14ac:dyDescent="0.2">
      <c r="A128" s="53"/>
      <c r="B128" s="53"/>
      <c r="C128" s="38" t="s">
        <v>66</v>
      </c>
      <c r="D128" s="54">
        <f>SUM(D94)</f>
        <v>0</v>
      </c>
      <c r="E128" s="54">
        <f t="shared" ref="E128:I128" si="26">SUM(E94)</f>
        <v>2407475</v>
      </c>
      <c r="F128" s="54">
        <f t="shared" si="26"/>
        <v>2407475</v>
      </c>
      <c r="G128" s="54">
        <f t="shared" si="26"/>
        <v>1413875</v>
      </c>
      <c r="H128" s="54">
        <f t="shared" si="26"/>
        <v>1413875</v>
      </c>
      <c r="I128" s="54">
        <f t="shared" si="26"/>
        <v>993600</v>
      </c>
      <c r="J128" s="38"/>
      <c r="K128" s="39"/>
    </row>
    <row r="129" spans="1:11" s="55" customFormat="1" ht="12" x14ac:dyDescent="0.2">
      <c r="A129" s="53"/>
      <c r="B129" s="53"/>
      <c r="C129" s="49" t="s">
        <v>52</v>
      </c>
      <c r="D129" s="50">
        <f t="shared" ref="D129:I129" si="27">SUM(D130:D131)</f>
        <v>1171970145</v>
      </c>
      <c r="E129" s="50">
        <f t="shared" si="27"/>
        <v>1822870</v>
      </c>
      <c r="F129" s="50">
        <f t="shared" si="27"/>
        <v>1173793015</v>
      </c>
      <c r="G129" s="50">
        <f t="shared" si="27"/>
        <v>451192588</v>
      </c>
      <c r="H129" s="50">
        <f t="shared" si="27"/>
        <v>432929104</v>
      </c>
      <c r="I129" s="50">
        <f t="shared" si="27"/>
        <v>722600427</v>
      </c>
      <c r="J129" s="38"/>
      <c r="K129" s="39"/>
    </row>
    <row r="130" spans="1:11" s="55" customFormat="1" ht="12" x14ac:dyDescent="0.2">
      <c r="A130" s="53"/>
      <c r="B130" s="53"/>
      <c r="C130" s="38" t="s">
        <v>65</v>
      </c>
      <c r="D130" s="54">
        <f>SUM(D48)</f>
        <v>1171970145</v>
      </c>
      <c r="E130" s="54">
        <f t="shared" ref="E130:I130" si="28">SUM(E48)</f>
        <v>1822870</v>
      </c>
      <c r="F130" s="54">
        <f t="shared" si="28"/>
        <v>1173793015</v>
      </c>
      <c r="G130" s="54">
        <f t="shared" si="28"/>
        <v>451192588</v>
      </c>
      <c r="H130" s="54">
        <f t="shared" si="28"/>
        <v>432929104</v>
      </c>
      <c r="I130" s="54">
        <f t="shared" si="28"/>
        <v>722600427</v>
      </c>
      <c r="J130" s="38"/>
      <c r="K130" s="39"/>
    </row>
    <row r="131" spans="1:11" s="55" customFormat="1" ht="12" x14ac:dyDescent="0.2">
      <c r="A131" s="53"/>
      <c r="B131" s="53"/>
      <c r="C131" s="38" t="s">
        <v>66</v>
      </c>
      <c r="D131" s="54">
        <f>SUM(D97)</f>
        <v>0</v>
      </c>
      <c r="E131" s="54">
        <f t="shared" ref="E131:I131" si="29">SUM(E97)</f>
        <v>0</v>
      </c>
      <c r="F131" s="54">
        <f t="shared" si="29"/>
        <v>0</v>
      </c>
      <c r="G131" s="54">
        <f t="shared" si="29"/>
        <v>0</v>
      </c>
      <c r="H131" s="54">
        <f t="shared" si="29"/>
        <v>0</v>
      </c>
      <c r="I131" s="54">
        <f t="shared" si="29"/>
        <v>0</v>
      </c>
      <c r="J131" s="38"/>
      <c r="K131" s="39"/>
    </row>
    <row r="132" spans="1:11" s="55" customFormat="1" ht="12" x14ac:dyDescent="0.2">
      <c r="A132" s="53"/>
      <c r="B132" s="53"/>
      <c r="C132" s="56" t="s">
        <v>55</v>
      </c>
      <c r="D132" s="50">
        <f t="shared" ref="D132:I132" si="30">SUM(D133:D134)</f>
        <v>3420426155</v>
      </c>
      <c r="E132" s="50">
        <f t="shared" si="30"/>
        <v>442852124</v>
      </c>
      <c r="F132" s="50">
        <f t="shared" si="30"/>
        <v>3863278279</v>
      </c>
      <c r="G132" s="50">
        <f t="shared" si="30"/>
        <v>1675814718</v>
      </c>
      <c r="H132" s="50">
        <f t="shared" si="30"/>
        <v>1603442870</v>
      </c>
      <c r="I132" s="50">
        <f t="shared" si="30"/>
        <v>2187463561</v>
      </c>
      <c r="J132" s="38"/>
      <c r="K132" s="39"/>
    </row>
    <row r="133" spans="1:11" s="55" customFormat="1" ht="12" x14ac:dyDescent="0.2">
      <c r="A133" s="53"/>
      <c r="B133" s="53"/>
      <c r="C133" s="38" t="s">
        <v>65</v>
      </c>
      <c r="D133" s="54">
        <f>SUM(D51)</f>
        <v>2073883417</v>
      </c>
      <c r="E133" s="54">
        <f t="shared" ref="E133:I133" si="31">SUM(E51)</f>
        <v>534130541</v>
      </c>
      <c r="F133" s="54">
        <f t="shared" si="31"/>
        <v>2608013958</v>
      </c>
      <c r="G133" s="54">
        <f t="shared" si="31"/>
        <v>1230726813</v>
      </c>
      <c r="H133" s="54">
        <f t="shared" si="31"/>
        <v>1158354965</v>
      </c>
      <c r="I133" s="54">
        <f t="shared" si="31"/>
        <v>1377287145</v>
      </c>
      <c r="J133" s="38"/>
      <c r="K133" s="39"/>
    </row>
    <row r="134" spans="1:11" s="55" customFormat="1" ht="12" x14ac:dyDescent="0.2">
      <c r="A134" s="53"/>
      <c r="B134" s="53"/>
      <c r="C134" s="38" t="s">
        <v>66</v>
      </c>
      <c r="D134" s="54">
        <f>SUM(D100)</f>
        <v>1346542738</v>
      </c>
      <c r="E134" s="54">
        <f t="shared" ref="E134:I134" si="32">SUM(E100)</f>
        <v>-91278417</v>
      </c>
      <c r="F134" s="54">
        <f t="shared" si="32"/>
        <v>1255264321</v>
      </c>
      <c r="G134" s="54">
        <f t="shared" si="32"/>
        <v>445087905</v>
      </c>
      <c r="H134" s="54">
        <f t="shared" si="32"/>
        <v>445087905</v>
      </c>
      <c r="I134" s="54">
        <f t="shared" si="32"/>
        <v>810176416</v>
      </c>
      <c r="J134" s="38"/>
      <c r="K134" s="39"/>
    </row>
    <row r="135" spans="1:11" s="52" customFormat="1" ht="12" x14ac:dyDescent="0.2">
      <c r="A135" s="48"/>
      <c r="B135" s="48"/>
      <c r="C135" s="57" t="s">
        <v>1</v>
      </c>
      <c r="D135" s="58">
        <f>SUM(D123,D126,D129,D132)</f>
        <v>81941316438</v>
      </c>
      <c r="E135" s="58">
        <f t="shared" ref="E135:I137" si="33">SUM(E123,E126,E129,E132)</f>
        <v>4344347336.5</v>
      </c>
      <c r="F135" s="58">
        <f t="shared" si="33"/>
        <v>86285663774.5</v>
      </c>
      <c r="G135" s="58">
        <f t="shared" si="33"/>
        <v>35419978913</v>
      </c>
      <c r="H135" s="58">
        <f t="shared" si="33"/>
        <v>34980843423</v>
      </c>
      <c r="I135" s="58">
        <f t="shared" si="33"/>
        <v>50865684861.5</v>
      </c>
      <c r="J135" s="49"/>
      <c r="K135" s="51"/>
    </row>
    <row r="136" spans="1:11" s="55" customFormat="1" ht="12" x14ac:dyDescent="0.2">
      <c r="A136" s="53"/>
      <c r="B136" s="53"/>
      <c r="C136" s="38" t="s">
        <v>65</v>
      </c>
      <c r="D136" s="54">
        <f>SUM(D124,D127,D130,D133)</f>
        <v>36213125289</v>
      </c>
      <c r="E136" s="54">
        <f t="shared" si="33"/>
        <v>4733037858.5</v>
      </c>
      <c r="F136" s="54">
        <f t="shared" si="33"/>
        <v>40946163147.5</v>
      </c>
      <c r="G136" s="54">
        <f t="shared" si="33"/>
        <v>14817476925</v>
      </c>
      <c r="H136" s="54">
        <f t="shared" si="33"/>
        <v>14427121447</v>
      </c>
      <c r="I136" s="54">
        <f t="shared" si="33"/>
        <v>26128686222.5</v>
      </c>
      <c r="J136" s="38"/>
      <c r="K136" s="39"/>
    </row>
    <row r="137" spans="1:11" s="55" customFormat="1" ht="12" x14ac:dyDescent="0.2">
      <c r="A137" s="53"/>
      <c r="B137" s="53"/>
      <c r="C137" s="38" t="s">
        <v>66</v>
      </c>
      <c r="D137" s="54">
        <f>SUM(D125,D128,D131,D134)</f>
        <v>45728191149</v>
      </c>
      <c r="E137" s="54">
        <f t="shared" si="33"/>
        <v>-388690522</v>
      </c>
      <c r="F137" s="54">
        <f t="shared" si="33"/>
        <v>45339500627</v>
      </c>
      <c r="G137" s="54">
        <f t="shared" si="33"/>
        <v>20602501988</v>
      </c>
      <c r="H137" s="54">
        <f t="shared" si="33"/>
        <v>20553721976</v>
      </c>
      <c r="I137" s="54">
        <f t="shared" si="33"/>
        <v>24736998639</v>
      </c>
      <c r="J137" s="38"/>
      <c r="K137" s="39"/>
    </row>
    <row r="138" spans="1:11" s="52" customFormat="1" ht="12" x14ac:dyDescent="0.2">
      <c r="A138" s="48"/>
      <c r="B138" s="48"/>
      <c r="C138" s="57" t="s">
        <v>67</v>
      </c>
      <c r="D138" s="58">
        <f>SUM(D139:D140)</f>
        <v>0</v>
      </c>
      <c r="E138" s="58">
        <f t="shared" ref="E138:I138" si="34">SUM(E139:E140)</f>
        <v>0</v>
      </c>
      <c r="F138" s="58">
        <f t="shared" si="34"/>
        <v>0</v>
      </c>
      <c r="G138" s="58">
        <f t="shared" si="34"/>
        <v>0</v>
      </c>
      <c r="H138" s="58">
        <f t="shared" si="34"/>
        <v>0</v>
      </c>
      <c r="I138" s="58">
        <f t="shared" si="34"/>
        <v>0</v>
      </c>
      <c r="J138" s="49"/>
      <c r="K138" s="51"/>
    </row>
    <row r="139" spans="1:11" s="55" customFormat="1" ht="12" x14ac:dyDescent="0.2">
      <c r="A139" s="53"/>
      <c r="B139" s="53"/>
      <c r="C139" s="38" t="s">
        <v>65</v>
      </c>
      <c r="D139" s="54"/>
      <c r="E139" s="54"/>
      <c r="F139" s="54">
        <f t="shared" ref="F139:F140" si="35">D139+E139</f>
        <v>0</v>
      </c>
      <c r="G139" s="54"/>
      <c r="H139" s="54"/>
      <c r="I139" s="54">
        <f t="shared" ref="I139:I140" si="36">F139-G139</f>
        <v>0</v>
      </c>
      <c r="J139" s="38"/>
      <c r="K139" s="39"/>
    </row>
    <row r="140" spans="1:11" s="55" customFormat="1" ht="12" x14ac:dyDescent="0.2">
      <c r="A140" s="53"/>
      <c r="B140" s="53"/>
      <c r="C140" s="38" t="s">
        <v>66</v>
      </c>
      <c r="D140" s="54"/>
      <c r="E140" s="54"/>
      <c r="F140" s="54">
        <f t="shared" si="35"/>
        <v>0</v>
      </c>
      <c r="G140" s="54"/>
      <c r="H140" s="54"/>
      <c r="I140" s="54">
        <f t="shared" si="36"/>
        <v>0</v>
      </c>
      <c r="J140" s="38"/>
      <c r="K140" s="39"/>
    </row>
    <row r="141" spans="1:11" s="55" customFormat="1" ht="12" x14ac:dyDescent="0.2">
      <c r="A141" s="53"/>
      <c r="B141" s="53"/>
      <c r="C141" s="38"/>
      <c r="D141" s="54"/>
      <c r="E141" s="54"/>
      <c r="F141" s="54"/>
      <c r="G141" s="54"/>
      <c r="H141" s="54"/>
      <c r="I141" s="54"/>
      <c r="J141" s="38"/>
      <c r="K141" s="39"/>
    </row>
    <row r="142" spans="1:11" s="52" customFormat="1" ht="12" x14ac:dyDescent="0.2">
      <c r="A142" s="48"/>
      <c r="B142" s="48"/>
      <c r="C142" s="57" t="s">
        <v>68</v>
      </c>
      <c r="D142" s="58">
        <f>SUM(D135,D138)</f>
        <v>81941316438</v>
      </c>
      <c r="E142" s="58">
        <f t="shared" ref="E142:I142" si="37">SUM(E135,E138)</f>
        <v>4344347336.5</v>
      </c>
      <c r="F142" s="58">
        <f t="shared" si="37"/>
        <v>86285663774.5</v>
      </c>
      <c r="G142" s="58">
        <f t="shared" si="37"/>
        <v>35419978913</v>
      </c>
      <c r="H142" s="58">
        <f t="shared" si="37"/>
        <v>34980843423</v>
      </c>
      <c r="I142" s="58">
        <f t="shared" si="37"/>
        <v>50865684861.5</v>
      </c>
      <c r="J142" s="49"/>
      <c r="K142" s="51"/>
    </row>
    <row r="143" spans="1:11" s="55" customFormat="1" ht="12" x14ac:dyDescent="0.2">
      <c r="A143" s="53"/>
      <c r="B143" s="53"/>
      <c r="C143" s="38"/>
      <c r="D143" s="54"/>
      <c r="E143" s="54"/>
      <c r="F143" s="54"/>
      <c r="G143" s="54"/>
      <c r="H143" s="54"/>
      <c r="I143" s="54"/>
      <c r="J143" s="38"/>
      <c r="K143" s="39"/>
    </row>
    <row r="144" spans="1:11" s="55" customFormat="1" ht="12" x14ac:dyDescent="0.2">
      <c r="A144" s="53"/>
      <c r="B144" s="53"/>
      <c r="C144" s="38"/>
      <c r="D144" s="54"/>
      <c r="E144" s="54"/>
      <c r="F144" s="54"/>
      <c r="G144" s="54"/>
      <c r="H144" s="54"/>
      <c r="I144" s="54"/>
      <c r="J144" s="38"/>
      <c r="K144" s="39"/>
    </row>
    <row r="145" spans="1:11" s="55" customFormat="1" ht="12" x14ac:dyDescent="0.2">
      <c r="A145" s="53"/>
      <c r="B145" s="53"/>
      <c r="C145" s="38"/>
      <c r="D145" s="54"/>
      <c r="E145" s="54"/>
      <c r="F145" s="54"/>
      <c r="G145" s="54"/>
      <c r="H145" s="54"/>
      <c r="I145" s="54"/>
      <c r="J145" s="38"/>
      <c r="K145" s="39"/>
    </row>
    <row r="146" spans="1:11" s="55" customFormat="1" ht="12" x14ac:dyDescent="0.2">
      <c r="A146" s="53"/>
      <c r="B146" s="53"/>
      <c r="C146" s="38"/>
      <c r="D146" s="54"/>
      <c r="E146" s="54"/>
      <c r="F146" s="54"/>
      <c r="G146" s="54"/>
      <c r="H146" s="54"/>
      <c r="I146" s="54"/>
      <c r="J146" s="38"/>
      <c r="K146" s="39"/>
    </row>
    <row r="148" spans="1:11" x14ac:dyDescent="0.2">
      <c r="H148" s="59"/>
    </row>
    <row r="149" spans="1:11" x14ac:dyDescent="0.2">
      <c r="H149" s="59"/>
    </row>
    <row r="150" spans="1:11" x14ac:dyDescent="0.2">
      <c r="H150" s="60"/>
    </row>
  </sheetData>
  <mergeCells count="13">
    <mergeCell ref="A109:C109"/>
    <mergeCell ref="A7:C8"/>
    <mergeCell ref="D7:H7"/>
    <mergeCell ref="I7:I8"/>
    <mergeCell ref="A10:C10"/>
    <mergeCell ref="A59:C59"/>
    <mergeCell ref="A108:C108"/>
    <mergeCell ref="A1:I1"/>
    <mergeCell ref="A2:I2"/>
    <mergeCell ref="A3:I3"/>
    <mergeCell ref="A4:I4"/>
    <mergeCell ref="A5:I5"/>
    <mergeCell ref="A6:I6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33 LDF-6b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2022-07-26T15:30:53Z</dcterms:created>
  <dcterms:modified xsi:type="dcterms:W3CDTF">2022-07-26T15:30:53Z</dcterms:modified>
</cp:coreProperties>
</file>