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32 LDF-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I169" i="1"/>
  <c r="F169" i="1"/>
  <c r="F168" i="1"/>
  <c r="I168" i="1" s="1"/>
  <c r="I167" i="1" s="1"/>
  <c r="H167" i="1"/>
  <c r="G167" i="1"/>
  <c r="F167" i="1"/>
  <c r="E167" i="1"/>
  <c r="D167" i="1"/>
  <c r="F165" i="1"/>
  <c r="F162" i="1" s="1"/>
  <c r="I164" i="1"/>
  <c r="F164" i="1"/>
  <c r="H162" i="1"/>
  <c r="G162" i="1"/>
  <c r="E162" i="1"/>
  <c r="D162" i="1"/>
  <c r="I160" i="1"/>
  <c r="F160" i="1"/>
  <c r="F157" i="1"/>
  <c r="I157" i="1" s="1"/>
  <c r="I152" i="1" s="1"/>
  <c r="H152" i="1"/>
  <c r="G152" i="1"/>
  <c r="F152" i="1"/>
  <c r="E152" i="1"/>
  <c r="D152" i="1"/>
  <c r="F150" i="1"/>
  <c r="I150" i="1" s="1"/>
  <c r="I149" i="1"/>
  <c r="F149" i="1"/>
  <c r="F148" i="1"/>
  <c r="I148" i="1" s="1"/>
  <c r="I147" i="1" s="1"/>
  <c r="H147" i="1"/>
  <c r="G147" i="1"/>
  <c r="F147" i="1"/>
  <c r="E147" i="1"/>
  <c r="D147" i="1"/>
  <c r="F145" i="1"/>
  <c r="I145" i="1" s="1"/>
  <c r="I144" i="1"/>
  <c r="I143" i="1"/>
  <c r="F142" i="1"/>
  <c r="I142" i="1" s="1"/>
  <c r="I141" i="1"/>
  <c r="F141" i="1"/>
  <c r="F140" i="1"/>
  <c r="I140" i="1" s="1"/>
  <c r="I139" i="1"/>
  <c r="F139" i="1"/>
  <c r="F138" i="1"/>
  <c r="F136" i="1" s="1"/>
  <c r="I137" i="1"/>
  <c r="F137" i="1"/>
  <c r="H136" i="1"/>
  <c r="G136" i="1"/>
  <c r="E136" i="1"/>
  <c r="D136" i="1"/>
  <c r="I130" i="1"/>
  <c r="F130" i="1"/>
  <c r="F129" i="1"/>
  <c r="I129" i="1" s="1"/>
  <c r="I128" i="1"/>
  <c r="F128" i="1"/>
  <c r="F127" i="1"/>
  <c r="F125" i="1" s="1"/>
  <c r="I126" i="1"/>
  <c r="F126" i="1"/>
  <c r="H125" i="1"/>
  <c r="G125" i="1"/>
  <c r="E125" i="1"/>
  <c r="D125" i="1"/>
  <c r="I123" i="1"/>
  <c r="F123" i="1"/>
  <c r="F122" i="1"/>
  <c r="I122" i="1" s="1"/>
  <c r="I121" i="1"/>
  <c r="F121" i="1"/>
  <c r="F120" i="1"/>
  <c r="I120" i="1" s="1"/>
  <c r="I119" i="1"/>
  <c r="F119" i="1"/>
  <c r="F118" i="1"/>
  <c r="I118" i="1" s="1"/>
  <c r="I117" i="1"/>
  <c r="F117" i="1"/>
  <c r="F116" i="1"/>
  <c r="F114" i="1" s="1"/>
  <c r="I115" i="1"/>
  <c r="F115" i="1"/>
  <c r="H114" i="1"/>
  <c r="G114" i="1"/>
  <c r="E114" i="1"/>
  <c r="D114" i="1"/>
  <c r="I112" i="1"/>
  <c r="F112" i="1"/>
  <c r="F111" i="1"/>
  <c r="I111" i="1" s="1"/>
  <c r="I110" i="1"/>
  <c r="F110" i="1"/>
  <c r="F109" i="1"/>
  <c r="I109" i="1" s="1"/>
  <c r="I108" i="1"/>
  <c r="F108" i="1"/>
  <c r="F107" i="1"/>
  <c r="I107" i="1" s="1"/>
  <c r="I106" i="1"/>
  <c r="F106" i="1"/>
  <c r="F105" i="1"/>
  <c r="F103" i="1" s="1"/>
  <c r="I104" i="1"/>
  <c r="F104" i="1"/>
  <c r="H103" i="1"/>
  <c r="G103" i="1"/>
  <c r="E103" i="1"/>
  <c r="D103" i="1"/>
  <c r="I101" i="1"/>
  <c r="F101" i="1"/>
  <c r="F100" i="1"/>
  <c r="I100" i="1" s="1"/>
  <c r="I99" i="1"/>
  <c r="F99" i="1"/>
  <c r="F98" i="1"/>
  <c r="I98" i="1" s="1"/>
  <c r="I97" i="1"/>
  <c r="F97" i="1"/>
  <c r="F96" i="1"/>
  <c r="F94" i="1" s="1"/>
  <c r="I95" i="1"/>
  <c r="F95" i="1"/>
  <c r="H94" i="1"/>
  <c r="H93" i="1" s="1"/>
  <c r="G94" i="1"/>
  <c r="G93" i="1" s="1"/>
  <c r="E94" i="1"/>
  <c r="D94" i="1"/>
  <c r="D93" i="1" s="1"/>
  <c r="E93" i="1"/>
  <c r="F91" i="1"/>
  <c r="I91" i="1" s="1"/>
  <c r="I90" i="1"/>
  <c r="F90" i="1"/>
  <c r="F89" i="1"/>
  <c r="I89" i="1" s="1"/>
  <c r="I88" i="1"/>
  <c r="F88" i="1"/>
  <c r="I87" i="1"/>
  <c r="F86" i="1"/>
  <c r="I86" i="1" s="1"/>
  <c r="I84" i="1" s="1"/>
  <c r="I85" i="1"/>
  <c r="F85" i="1"/>
  <c r="H84" i="1"/>
  <c r="G84" i="1"/>
  <c r="E84" i="1"/>
  <c r="D84" i="1"/>
  <c r="I81" i="1"/>
  <c r="F80" i="1"/>
  <c r="I80" i="1" s="1"/>
  <c r="I79" i="1" s="1"/>
  <c r="H79" i="1"/>
  <c r="G79" i="1"/>
  <c r="F79" i="1"/>
  <c r="E79" i="1"/>
  <c r="D79" i="1"/>
  <c r="F77" i="1"/>
  <c r="I77" i="1" s="1"/>
  <c r="I76" i="1"/>
  <c r="F76" i="1"/>
  <c r="F75" i="1"/>
  <c r="I75" i="1" s="1"/>
  <c r="I74" i="1"/>
  <c r="F74" i="1"/>
  <c r="F73" i="1"/>
  <c r="I73" i="1" s="1"/>
  <c r="I72" i="1"/>
  <c r="F72" i="1"/>
  <c r="I71" i="1"/>
  <c r="F70" i="1"/>
  <c r="I70" i="1" s="1"/>
  <c r="H69" i="1"/>
  <c r="G69" i="1"/>
  <c r="F69" i="1"/>
  <c r="E69" i="1"/>
  <c r="D69" i="1"/>
  <c r="F67" i="1"/>
  <c r="I67" i="1" s="1"/>
  <c r="I66" i="1"/>
  <c r="F66" i="1"/>
  <c r="F65" i="1"/>
  <c r="I65" i="1" s="1"/>
  <c r="H64" i="1"/>
  <c r="G64" i="1"/>
  <c r="F64" i="1"/>
  <c r="E64" i="1"/>
  <c r="D64" i="1"/>
  <c r="F62" i="1"/>
  <c r="I62" i="1" s="1"/>
  <c r="I61" i="1"/>
  <c r="F61" i="1"/>
  <c r="I60" i="1"/>
  <c r="I59" i="1"/>
  <c r="F59" i="1"/>
  <c r="F58" i="1"/>
  <c r="I58" i="1" s="1"/>
  <c r="I57" i="1"/>
  <c r="F57" i="1"/>
  <c r="F56" i="1"/>
  <c r="I56" i="1" s="1"/>
  <c r="I55" i="1"/>
  <c r="F55" i="1"/>
  <c r="F54" i="1"/>
  <c r="I54" i="1" s="1"/>
  <c r="I53" i="1" s="1"/>
  <c r="H53" i="1"/>
  <c r="G53" i="1"/>
  <c r="E53" i="1"/>
  <c r="D53" i="1"/>
  <c r="F48" i="1"/>
  <c r="I48" i="1" s="1"/>
  <c r="I47" i="1"/>
  <c r="F47" i="1"/>
  <c r="F46" i="1"/>
  <c r="I46" i="1" s="1"/>
  <c r="I45" i="1"/>
  <c r="F45" i="1"/>
  <c r="F44" i="1"/>
  <c r="F42" i="1" s="1"/>
  <c r="I43" i="1"/>
  <c r="F43" i="1"/>
  <c r="H42" i="1"/>
  <c r="G42" i="1"/>
  <c r="E42" i="1"/>
  <c r="D42" i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I34" i="1"/>
  <c r="F34" i="1"/>
  <c r="F33" i="1"/>
  <c r="F31" i="1" s="1"/>
  <c r="I32" i="1"/>
  <c r="F32" i="1"/>
  <c r="H31" i="1"/>
  <c r="G31" i="1"/>
  <c r="E31" i="1"/>
  <c r="D31" i="1"/>
  <c r="I29" i="1"/>
  <c r="F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F20" i="1" s="1"/>
  <c r="I21" i="1"/>
  <c r="F21" i="1"/>
  <c r="H20" i="1"/>
  <c r="G20" i="1"/>
  <c r="E20" i="1"/>
  <c r="D20" i="1"/>
  <c r="I18" i="1"/>
  <c r="F18" i="1"/>
  <c r="F17" i="1"/>
  <c r="I17" i="1" s="1"/>
  <c r="I16" i="1"/>
  <c r="F16" i="1"/>
  <c r="F15" i="1"/>
  <c r="I15" i="1" s="1"/>
  <c r="I14" i="1"/>
  <c r="F14" i="1"/>
  <c r="F13" i="1"/>
  <c r="F11" i="1" s="1"/>
  <c r="I12" i="1"/>
  <c r="F12" i="1"/>
  <c r="H11" i="1"/>
  <c r="H10" i="1" s="1"/>
  <c r="H176" i="1" s="1"/>
  <c r="G11" i="1"/>
  <c r="G10" i="1" s="1"/>
  <c r="G176" i="1" s="1"/>
  <c r="E11" i="1"/>
  <c r="D11" i="1"/>
  <c r="D10" i="1" s="1"/>
  <c r="D176" i="1" s="1"/>
  <c r="E10" i="1"/>
  <c r="E176" i="1" s="1"/>
  <c r="I162" i="1" l="1"/>
  <c r="I31" i="1"/>
  <c r="I64" i="1"/>
  <c r="F93" i="1"/>
  <c r="I114" i="1"/>
  <c r="I42" i="1"/>
  <c r="I69" i="1"/>
  <c r="F53" i="1"/>
  <c r="I13" i="1"/>
  <c r="I11" i="1" s="1"/>
  <c r="I10" i="1" s="1"/>
  <c r="I22" i="1"/>
  <c r="I20" i="1" s="1"/>
  <c r="I33" i="1"/>
  <c r="I44" i="1"/>
  <c r="F84" i="1"/>
  <c r="F10" i="1" s="1"/>
  <c r="F176" i="1" s="1"/>
  <c r="I96" i="1"/>
  <c r="I94" i="1" s="1"/>
  <c r="I105" i="1"/>
  <c r="I103" i="1" s="1"/>
  <c r="I116" i="1"/>
  <c r="I127" i="1"/>
  <c r="I125" i="1" s="1"/>
  <c r="I138" i="1"/>
  <c r="I136" i="1" s="1"/>
  <c r="I165" i="1"/>
  <c r="I176" i="1" l="1"/>
  <c r="I93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<sst xmlns="http://schemas.openxmlformats.org/spreadsheetml/2006/main" count="308" uniqueCount="163">
  <si>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</si>
  <si>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GOBIERNO ESTATAL</t>
  </si>
  <si>
    <t>ESTADO ANALÍTICO DEL EJERCICIO DE PRESUPUESTO DE EGRESOS DETALLADO CONSOLIDADO</t>
  </si>
  <si>
    <t>CLASIFICACIÓN POR OBJETO DEL GASTO (CAPÍTULO Y CONCEPTO)</t>
  </si>
  <si>
    <t>DEL 1 DE ENERO AL 30 DE JUNIO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</si>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</sst>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0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 readingOrder="1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 wrapText="1" readingOrder="1"/>
    </xf>
    <xf numFmtId="0" fontId="3" fillId="0" borderId="0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readingOrder="1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readingOrder="1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center" wrapText="1" readingOrder="1"/>
    </xf>
    <xf numFmtId="164" fontId="6" fillId="0" borderId="8" xfId="0" applyNumberFormat="1" applyFont="1" applyBorder="1" applyAlignment="1">
      <alignment horizontal="right" vertical="center" readingOrder="1"/>
    </xf>
    <xf numFmtId="0" fontId="3" fillId="0" borderId="0" xfId="0" applyFont="1" applyAlignment="1">
      <alignment vertical="center" readingOrder="1"/>
    </xf>
    <xf numFmtId="0" fontId="8" fillId="0" borderId="9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zoomScaleNormal="100" workbookViewId="0">
      <selection sqref="A1:I177"/>
    </sheetView>
  </sheetViews>
  <sheetFormatPr baseColWidth="10" defaultRowHeight="12.75" x14ac:dyDescent="0.2"/>
  <cols>
    <col min="1" max="1" width="3" style="47" customWidth="1"/>
    <col min="2" max="2" width="3.28515625" style="47" customWidth="1"/>
    <col min="3" max="3" width="44.28515625" style="48" customWidth="1"/>
    <col min="4" max="9" width="16.7109375" style="49" customWidth="1"/>
    <col min="10" max="10" width="14.28515625" bestFit="1" customWidth="1"/>
    <col min="11" max="11" width="12.28515625" bestFit="1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">
      <c r="A8" s="9"/>
      <c r="B8" s="10"/>
      <c r="C8" s="10"/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3"/>
    </row>
    <row r="9" spans="1:11" s="14" customFormat="1" ht="4.5" customHeight="1" x14ac:dyDescent="0.2">
      <c r="B9" s="15"/>
      <c r="C9" s="16"/>
      <c r="D9" s="17"/>
      <c r="E9" s="17"/>
      <c r="F9" s="17"/>
      <c r="G9" s="18"/>
      <c r="H9" s="17"/>
      <c r="I9" s="17"/>
    </row>
    <row r="10" spans="1:11" s="14" customFormat="1" ht="12.75" hidden="1" customHeight="1" x14ac:dyDescent="0.2">
      <c r="A10" s="19" t="s">
        <v>14</v>
      </c>
      <c r="B10" s="19"/>
      <c r="C10" s="19"/>
      <c r="D10" s="20">
        <f>SUM(D11,D20,D31,D42,D53,D64,D69,D79,D84)</f>
        <v>36213125289</v>
      </c>
      <c r="E10" s="20">
        <f t="shared" ref="E10:I10" si="0">SUM(E11,E20,E31,E42,E53,E64,E69,E79,E84)</f>
        <v>4733037859</v>
      </c>
      <c r="F10" s="20">
        <f t="shared" si="0"/>
        <v>40946163148</v>
      </c>
      <c r="G10" s="20">
        <f t="shared" si="0"/>
        <v>14817476925</v>
      </c>
      <c r="H10" s="20">
        <f t="shared" si="0"/>
        <v>14427121447</v>
      </c>
      <c r="I10" s="20">
        <f t="shared" si="0"/>
        <v>26128686223</v>
      </c>
      <c r="J10" s="20"/>
      <c r="K10" s="18"/>
    </row>
    <row r="11" spans="1:11" s="14" customFormat="1" ht="12.75" hidden="1" customHeight="1" x14ac:dyDescent="0.2">
      <c r="A11" s="15" t="s">
        <v>15</v>
      </c>
      <c r="B11" s="21" t="s">
        <v>16</v>
      </c>
      <c r="C11" s="21"/>
      <c r="D11" s="17">
        <f>SUM(D12:D18)</f>
        <v>19234547461</v>
      </c>
      <c r="E11" s="17">
        <f t="shared" ref="E11" si="1">SUM(E12:E18)</f>
        <v>-1796917876</v>
      </c>
      <c r="F11" s="17">
        <f>SUM(F12:F18)</f>
        <v>17437629585</v>
      </c>
      <c r="G11" s="17">
        <f t="shared" ref="G11:I11" si="2">SUM(G12:G18)</f>
        <v>6352335260</v>
      </c>
      <c r="H11" s="17">
        <f t="shared" si="2"/>
        <v>6242772120</v>
      </c>
      <c r="I11" s="17">
        <f t="shared" si="2"/>
        <v>11085294325</v>
      </c>
    </row>
    <row r="12" spans="1:11" s="14" customFormat="1" ht="25.5" hidden="1" customHeight="1" x14ac:dyDescent="0.2">
      <c r="B12" s="15" t="s">
        <v>17</v>
      </c>
      <c r="C12" s="22" t="s">
        <v>18</v>
      </c>
      <c r="D12" s="17">
        <v>6422763252</v>
      </c>
      <c r="E12" s="17">
        <v>-389880290</v>
      </c>
      <c r="F12" s="18">
        <f t="shared" ref="F12:F18" si="3">D12+E12</f>
        <v>6032882962</v>
      </c>
      <c r="G12" s="18">
        <v>2436789741</v>
      </c>
      <c r="H12" s="17">
        <v>2408612291</v>
      </c>
      <c r="I12" s="17">
        <f>F12-G12</f>
        <v>3596093221</v>
      </c>
    </row>
    <row r="13" spans="1:11" s="14" customFormat="1" ht="12.75" hidden="1" customHeight="1" x14ac:dyDescent="0.2">
      <c r="B13" s="15" t="s">
        <v>19</v>
      </c>
      <c r="C13" s="22" t="s">
        <v>20</v>
      </c>
      <c r="D13" s="17">
        <v>1486956414</v>
      </c>
      <c r="E13" s="17">
        <v>-897101127</v>
      </c>
      <c r="F13" s="18">
        <f t="shared" si="3"/>
        <v>589855287</v>
      </c>
      <c r="G13" s="18">
        <v>250984844</v>
      </c>
      <c r="H13" s="17">
        <v>242160502</v>
      </c>
      <c r="I13" s="17">
        <f t="shared" ref="I13:I18" si="4">F13-G13</f>
        <v>338870443</v>
      </c>
    </row>
    <row r="14" spans="1:11" s="14" customFormat="1" ht="12.75" hidden="1" customHeight="1" x14ac:dyDescent="0.2">
      <c r="B14" s="15" t="s">
        <v>21</v>
      </c>
      <c r="C14" s="16" t="s">
        <v>22</v>
      </c>
      <c r="D14" s="17">
        <v>4359822442</v>
      </c>
      <c r="E14" s="17">
        <v>-493995838</v>
      </c>
      <c r="F14" s="18">
        <f t="shared" si="3"/>
        <v>3865826604</v>
      </c>
      <c r="G14" s="18">
        <v>1209428605</v>
      </c>
      <c r="H14" s="17">
        <v>1178358652</v>
      </c>
      <c r="I14" s="17">
        <f t="shared" si="4"/>
        <v>2656397999</v>
      </c>
    </row>
    <row r="15" spans="1:11" s="14" customFormat="1" ht="12.75" hidden="1" customHeight="1" x14ac:dyDescent="0.2">
      <c r="B15" s="15" t="s">
        <v>23</v>
      </c>
      <c r="C15" s="16" t="s">
        <v>24</v>
      </c>
      <c r="D15" s="17">
        <v>1800809338</v>
      </c>
      <c r="E15" s="17">
        <v>112420236</v>
      </c>
      <c r="F15" s="18">
        <f t="shared" si="3"/>
        <v>1913229574</v>
      </c>
      <c r="G15" s="18">
        <v>908920001</v>
      </c>
      <c r="H15" s="17">
        <v>874385940</v>
      </c>
      <c r="I15" s="17">
        <f t="shared" si="4"/>
        <v>1004309573</v>
      </c>
    </row>
    <row r="16" spans="1:11" s="14" customFormat="1" ht="12.75" hidden="1" customHeight="1" x14ac:dyDescent="0.2">
      <c r="B16" s="15" t="s">
        <v>25</v>
      </c>
      <c r="C16" s="16" t="s">
        <v>26</v>
      </c>
      <c r="D16" s="17">
        <v>2069851829</v>
      </c>
      <c r="E16" s="17">
        <v>36423806</v>
      </c>
      <c r="F16" s="18">
        <f t="shared" si="3"/>
        <v>2106275635</v>
      </c>
      <c r="G16" s="18">
        <v>858783227</v>
      </c>
      <c r="H16" s="17">
        <v>853353896</v>
      </c>
      <c r="I16" s="17">
        <f t="shared" si="4"/>
        <v>1247492408</v>
      </c>
    </row>
    <row r="17" spans="1:9" s="14" customFormat="1" ht="12.75" hidden="1" customHeight="1" x14ac:dyDescent="0.2">
      <c r="B17" s="15" t="s">
        <v>27</v>
      </c>
      <c r="C17" s="16" t="s">
        <v>28</v>
      </c>
      <c r="D17" s="17">
        <v>1769211019</v>
      </c>
      <c r="E17" s="17">
        <v>-197384892</v>
      </c>
      <c r="F17" s="18">
        <f t="shared" si="3"/>
        <v>1571826127</v>
      </c>
      <c r="G17" s="18">
        <v>0</v>
      </c>
      <c r="H17" s="17">
        <v>0</v>
      </c>
      <c r="I17" s="17">
        <f t="shared" si="4"/>
        <v>1571826127</v>
      </c>
    </row>
    <row r="18" spans="1:9" s="14" customFormat="1" hidden="1" x14ac:dyDescent="0.2">
      <c r="B18" s="15" t="s">
        <v>29</v>
      </c>
      <c r="C18" s="16" t="s">
        <v>30</v>
      </c>
      <c r="D18" s="17">
        <v>1325133167</v>
      </c>
      <c r="E18" s="17">
        <v>32600229</v>
      </c>
      <c r="F18" s="18">
        <f t="shared" si="3"/>
        <v>1357733396</v>
      </c>
      <c r="G18" s="18">
        <v>687428842</v>
      </c>
      <c r="H18" s="17">
        <v>685900839</v>
      </c>
      <c r="I18" s="17">
        <f t="shared" si="4"/>
        <v>670304554</v>
      </c>
    </row>
    <row r="19" spans="1:9" s="14" customFormat="1" ht="4.5" hidden="1" customHeight="1" x14ac:dyDescent="0.2">
      <c r="B19" s="15"/>
      <c r="C19" s="16"/>
      <c r="D19" s="17"/>
      <c r="E19" s="17"/>
      <c r="F19" s="17"/>
      <c r="G19" s="18"/>
      <c r="H19" s="17"/>
      <c r="I19" s="17"/>
    </row>
    <row r="20" spans="1:9" s="14" customFormat="1" ht="12.75" hidden="1" customHeight="1" x14ac:dyDescent="0.2">
      <c r="A20" s="15" t="s">
        <v>31</v>
      </c>
      <c r="B20" s="21" t="s">
        <v>32</v>
      </c>
      <c r="C20" s="21"/>
      <c r="D20" s="17">
        <f>SUM(D21:D29)</f>
        <v>573705502</v>
      </c>
      <c r="E20" s="17">
        <f t="shared" ref="E20:I20" si="5">SUM(E21:E29)</f>
        <v>322892543</v>
      </c>
      <c r="F20" s="17">
        <f t="shared" si="5"/>
        <v>896598045</v>
      </c>
      <c r="G20" s="17">
        <f t="shared" si="5"/>
        <v>375205876</v>
      </c>
      <c r="H20" s="17">
        <f t="shared" si="5"/>
        <v>333089434</v>
      </c>
      <c r="I20" s="17">
        <f t="shared" si="5"/>
        <v>521392169</v>
      </c>
    </row>
    <row r="21" spans="1:9" s="14" customFormat="1" ht="25.5" hidden="1" customHeight="1" x14ac:dyDescent="0.2">
      <c r="B21" s="15" t="s">
        <v>33</v>
      </c>
      <c r="C21" s="22" t="s">
        <v>34</v>
      </c>
      <c r="D21" s="17">
        <v>119438438</v>
      </c>
      <c r="E21" s="17">
        <v>39653491</v>
      </c>
      <c r="F21" s="18">
        <f t="shared" ref="F21:F29" si="6">D21+E21</f>
        <v>159091929</v>
      </c>
      <c r="G21" s="18">
        <v>51100593</v>
      </c>
      <c r="H21" s="17">
        <v>36361991</v>
      </c>
      <c r="I21" s="17">
        <f t="shared" ref="I21:I29" si="7">F21-G21</f>
        <v>107991336</v>
      </c>
    </row>
    <row r="22" spans="1:9" s="14" customFormat="1" ht="12.75" hidden="1" customHeight="1" x14ac:dyDescent="0.2">
      <c r="B22" s="15" t="s">
        <v>35</v>
      </c>
      <c r="C22" s="16" t="s">
        <v>36</v>
      </c>
      <c r="D22" s="17">
        <v>207252909</v>
      </c>
      <c r="E22" s="17">
        <v>260275713</v>
      </c>
      <c r="F22" s="18">
        <f t="shared" si="6"/>
        <v>467528622</v>
      </c>
      <c r="G22" s="18">
        <v>214408558</v>
      </c>
      <c r="H22" s="17">
        <v>198667842</v>
      </c>
      <c r="I22" s="17">
        <f t="shared" si="7"/>
        <v>253120064</v>
      </c>
    </row>
    <row r="23" spans="1:9" s="14" customFormat="1" ht="25.5" hidden="1" customHeight="1" x14ac:dyDescent="0.2">
      <c r="B23" s="15" t="s">
        <v>37</v>
      </c>
      <c r="C23" s="22" t="s">
        <v>38</v>
      </c>
      <c r="D23" s="17">
        <v>4935829</v>
      </c>
      <c r="E23" s="17">
        <v>105236</v>
      </c>
      <c r="F23" s="18">
        <f t="shared" si="6"/>
        <v>5041065</v>
      </c>
      <c r="G23" s="18">
        <v>3652611</v>
      </c>
      <c r="H23" s="17">
        <v>3329836</v>
      </c>
      <c r="I23" s="17">
        <f t="shared" si="7"/>
        <v>1388454</v>
      </c>
    </row>
    <row r="24" spans="1:9" s="14" customFormat="1" ht="25.5" hidden="1" customHeight="1" x14ac:dyDescent="0.2">
      <c r="B24" s="15" t="s">
        <v>39</v>
      </c>
      <c r="C24" s="22" t="s">
        <v>40</v>
      </c>
      <c r="D24" s="17">
        <v>15756951</v>
      </c>
      <c r="E24" s="17">
        <v>3659292</v>
      </c>
      <c r="F24" s="18">
        <f t="shared" si="6"/>
        <v>19416243</v>
      </c>
      <c r="G24" s="18">
        <v>9047495</v>
      </c>
      <c r="H24" s="17">
        <v>5767165</v>
      </c>
      <c r="I24" s="17">
        <f t="shared" si="7"/>
        <v>10368748</v>
      </c>
    </row>
    <row r="25" spans="1:9" s="14" customFormat="1" ht="25.5" hidden="1" customHeight="1" x14ac:dyDescent="0.2">
      <c r="B25" s="15" t="s">
        <v>41</v>
      </c>
      <c r="C25" s="22" t="s">
        <v>42</v>
      </c>
      <c r="D25" s="17">
        <v>11134506</v>
      </c>
      <c r="E25" s="17">
        <v>2053268</v>
      </c>
      <c r="F25" s="18">
        <f t="shared" si="6"/>
        <v>13187774</v>
      </c>
      <c r="G25" s="18">
        <v>5237707</v>
      </c>
      <c r="H25" s="17">
        <v>3872243</v>
      </c>
      <c r="I25" s="17">
        <f t="shared" si="7"/>
        <v>7950067</v>
      </c>
    </row>
    <row r="26" spans="1:9" s="14" customFormat="1" ht="12.75" hidden="1" customHeight="1" x14ac:dyDescent="0.2">
      <c r="B26" s="15" t="s">
        <v>43</v>
      </c>
      <c r="C26" s="22" t="s">
        <v>44</v>
      </c>
      <c r="D26" s="17">
        <v>170246797</v>
      </c>
      <c r="E26" s="17">
        <v>107741</v>
      </c>
      <c r="F26" s="18">
        <f t="shared" si="6"/>
        <v>170354538</v>
      </c>
      <c r="G26" s="18">
        <v>75814250</v>
      </c>
      <c r="H26" s="17">
        <v>71325792</v>
      </c>
      <c r="I26" s="17">
        <f t="shared" si="7"/>
        <v>94540288</v>
      </c>
    </row>
    <row r="27" spans="1:9" s="14" customFormat="1" ht="25.5" hidden="1" customHeight="1" x14ac:dyDescent="0.2">
      <c r="B27" s="15" t="s">
        <v>45</v>
      </c>
      <c r="C27" s="22" t="s">
        <v>46</v>
      </c>
      <c r="D27" s="17">
        <v>4774692</v>
      </c>
      <c r="E27" s="17">
        <v>12786709</v>
      </c>
      <c r="F27" s="18">
        <f t="shared" si="6"/>
        <v>17561401</v>
      </c>
      <c r="G27" s="18">
        <v>2029966</v>
      </c>
      <c r="H27" s="17">
        <v>1958657</v>
      </c>
      <c r="I27" s="17">
        <f t="shared" si="7"/>
        <v>15531435</v>
      </c>
    </row>
    <row r="28" spans="1:9" s="14" customFormat="1" ht="12.75" hidden="1" customHeight="1" x14ac:dyDescent="0.2">
      <c r="B28" s="15" t="s">
        <v>47</v>
      </c>
      <c r="C28" s="16" t="s">
        <v>48</v>
      </c>
      <c r="D28" s="17">
        <v>41191</v>
      </c>
      <c r="E28" s="17">
        <v>880979</v>
      </c>
      <c r="F28" s="18">
        <f t="shared" si="6"/>
        <v>922170</v>
      </c>
      <c r="G28" s="18">
        <v>922170</v>
      </c>
      <c r="H28" s="17">
        <v>922170</v>
      </c>
      <c r="I28" s="17">
        <f t="shared" si="7"/>
        <v>0</v>
      </c>
    </row>
    <row r="29" spans="1:9" s="14" customFormat="1" ht="12.75" hidden="1" customHeight="1" x14ac:dyDescent="0.2">
      <c r="B29" s="15" t="s">
        <v>49</v>
      </c>
      <c r="C29" s="22" t="s">
        <v>50</v>
      </c>
      <c r="D29" s="17">
        <v>40124189</v>
      </c>
      <c r="E29" s="17">
        <v>3370114</v>
      </c>
      <c r="F29" s="18">
        <f t="shared" si="6"/>
        <v>43494303</v>
      </c>
      <c r="G29" s="18">
        <v>12992526</v>
      </c>
      <c r="H29" s="17">
        <v>10883738</v>
      </c>
      <c r="I29" s="17">
        <f t="shared" si="7"/>
        <v>30501777</v>
      </c>
    </row>
    <row r="30" spans="1:9" s="14" customFormat="1" ht="4.5" hidden="1" customHeight="1" x14ac:dyDescent="0.2">
      <c r="B30" s="15"/>
      <c r="C30" s="22"/>
      <c r="D30" s="17"/>
      <c r="E30" s="17"/>
      <c r="F30" s="17"/>
      <c r="G30" s="18"/>
      <c r="H30" s="17"/>
      <c r="I30" s="17"/>
    </row>
    <row r="31" spans="1:9" s="14" customFormat="1" ht="12.75" hidden="1" customHeight="1" x14ac:dyDescent="0.2">
      <c r="A31" s="15" t="s">
        <v>51</v>
      </c>
      <c r="B31" s="21" t="s">
        <v>52</v>
      </c>
      <c r="C31" s="21"/>
      <c r="D31" s="17">
        <f>SUM(D32:D40)</f>
        <v>1896691122</v>
      </c>
      <c r="E31" s="17">
        <f t="shared" ref="E31:I31" si="8">SUM(E32:E40)</f>
        <v>643673055</v>
      </c>
      <c r="F31" s="17">
        <f t="shared" si="8"/>
        <v>2540364177</v>
      </c>
      <c r="G31" s="17">
        <f t="shared" si="8"/>
        <v>1031196070</v>
      </c>
      <c r="H31" s="17">
        <f t="shared" si="8"/>
        <v>927007988</v>
      </c>
      <c r="I31" s="17">
        <f t="shared" si="8"/>
        <v>1509168107</v>
      </c>
    </row>
    <row r="32" spans="1:9" s="14" customFormat="1" ht="12.75" hidden="1" customHeight="1" x14ac:dyDescent="0.2">
      <c r="B32" s="15" t="s">
        <v>53</v>
      </c>
      <c r="C32" s="16" t="s">
        <v>54</v>
      </c>
      <c r="D32" s="17">
        <v>210024558</v>
      </c>
      <c r="E32" s="17">
        <v>3557741</v>
      </c>
      <c r="F32" s="18">
        <f t="shared" ref="F32:F40" si="9">D32+E32</f>
        <v>213582299</v>
      </c>
      <c r="G32" s="18">
        <v>83011195</v>
      </c>
      <c r="H32" s="17">
        <v>73581962</v>
      </c>
      <c r="I32" s="17">
        <f t="shared" ref="I32:I40" si="10">F32-G32</f>
        <v>130571104</v>
      </c>
    </row>
    <row r="33" spans="1:9" s="14" customFormat="1" ht="12.75" hidden="1" customHeight="1" x14ac:dyDescent="0.2">
      <c r="B33" s="15" t="s">
        <v>55</v>
      </c>
      <c r="C33" s="16" t="s">
        <v>56</v>
      </c>
      <c r="D33" s="17">
        <v>213027225</v>
      </c>
      <c r="E33" s="17">
        <v>4939118</v>
      </c>
      <c r="F33" s="18">
        <f t="shared" si="9"/>
        <v>217966343</v>
      </c>
      <c r="G33" s="18">
        <v>87146809</v>
      </c>
      <c r="H33" s="17">
        <v>79715481</v>
      </c>
      <c r="I33" s="17">
        <f t="shared" si="10"/>
        <v>130819534</v>
      </c>
    </row>
    <row r="34" spans="1:9" s="14" customFormat="1" ht="25.5" hidden="1" customHeight="1" x14ac:dyDescent="0.2">
      <c r="B34" s="15" t="s">
        <v>57</v>
      </c>
      <c r="C34" s="22" t="s">
        <v>58</v>
      </c>
      <c r="D34" s="17">
        <v>353180807</v>
      </c>
      <c r="E34" s="17">
        <v>65008315</v>
      </c>
      <c r="F34" s="18">
        <f t="shared" si="9"/>
        <v>418189122</v>
      </c>
      <c r="G34" s="18">
        <v>186553447</v>
      </c>
      <c r="H34" s="17">
        <v>141493831</v>
      </c>
      <c r="I34" s="17">
        <f t="shared" si="10"/>
        <v>231635675</v>
      </c>
    </row>
    <row r="35" spans="1:9" s="14" customFormat="1" ht="12.75" hidden="1" customHeight="1" x14ac:dyDescent="0.2">
      <c r="B35" s="15" t="s">
        <v>59</v>
      </c>
      <c r="C35" s="16" t="s">
        <v>60</v>
      </c>
      <c r="D35" s="17">
        <v>55162836</v>
      </c>
      <c r="E35" s="17">
        <v>4933668</v>
      </c>
      <c r="F35" s="18">
        <f t="shared" si="9"/>
        <v>60096504</v>
      </c>
      <c r="G35" s="18">
        <v>35854425</v>
      </c>
      <c r="H35" s="17">
        <v>27678516</v>
      </c>
      <c r="I35" s="17">
        <f t="shared" si="10"/>
        <v>24242079</v>
      </c>
    </row>
    <row r="36" spans="1:9" s="14" customFormat="1" ht="25.5" hidden="1" customHeight="1" x14ac:dyDescent="0.2">
      <c r="B36" s="15" t="s">
        <v>61</v>
      </c>
      <c r="C36" s="16" t="s">
        <v>62</v>
      </c>
      <c r="D36" s="17">
        <v>138379646</v>
      </c>
      <c r="E36" s="17">
        <v>-1893265</v>
      </c>
      <c r="F36" s="18">
        <f t="shared" si="9"/>
        <v>136486381</v>
      </c>
      <c r="G36" s="18">
        <v>34086761</v>
      </c>
      <c r="H36" s="17">
        <v>28126072</v>
      </c>
      <c r="I36" s="17">
        <f t="shared" si="10"/>
        <v>102399620</v>
      </c>
    </row>
    <row r="37" spans="1:9" s="14" customFormat="1" ht="12.75" hidden="1" customHeight="1" x14ac:dyDescent="0.2">
      <c r="B37" s="15" t="s">
        <v>63</v>
      </c>
      <c r="C37" s="22" t="s">
        <v>64</v>
      </c>
      <c r="D37" s="17">
        <v>28561240</v>
      </c>
      <c r="E37" s="17">
        <v>19366910</v>
      </c>
      <c r="F37" s="18">
        <f t="shared" si="9"/>
        <v>47928150</v>
      </c>
      <c r="G37" s="18">
        <v>14536319</v>
      </c>
      <c r="H37" s="17">
        <v>14268715</v>
      </c>
      <c r="I37" s="17">
        <f t="shared" si="10"/>
        <v>33391831</v>
      </c>
    </row>
    <row r="38" spans="1:9" s="14" customFormat="1" ht="12.75" hidden="1" customHeight="1" x14ac:dyDescent="0.2">
      <c r="B38" s="15" t="s">
        <v>65</v>
      </c>
      <c r="C38" s="16" t="s">
        <v>66</v>
      </c>
      <c r="D38" s="17">
        <v>91631124</v>
      </c>
      <c r="E38" s="17">
        <v>2602832</v>
      </c>
      <c r="F38" s="18">
        <f t="shared" si="9"/>
        <v>94233956</v>
      </c>
      <c r="G38" s="18">
        <v>33766443</v>
      </c>
      <c r="H38" s="17">
        <v>30906015</v>
      </c>
      <c r="I38" s="17">
        <f t="shared" si="10"/>
        <v>60467513</v>
      </c>
    </row>
    <row r="39" spans="1:9" s="14" customFormat="1" ht="12.75" hidden="1" customHeight="1" x14ac:dyDescent="0.2">
      <c r="B39" s="15" t="s">
        <v>67</v>
      </c>
      <c r="C39" s="16" t="s">
        <v>68</v>
      </c>
      <c r="D39" s="17">
        <v>48077505</v>
      </c>
      <c r="E39" s="17">
        <v>314975671</v>
      </c>
      <c r="F39" s="18">
        <f t="shared" si="9"/>
        <v>363053176</v>
      </c>
      <c r="G39" s="18">
        <v>130033698</v>
      </c>
      <c r="H39" s="17">
        <v>106113310</v>
      </c>
      <c r="I39" s="17">
        <f t="shared" si="10"/>
        <v>233019478</v>
      </c>
    </row>
    <row r="40" spans="1:9" s="14" customFormat="1" ht="12.75" hidden="1" customHeight="1" x14ac:dyDescent="0.2">
      <c r="B40" s="15" t="s">
        <v>69</v>
      </c>
      <c r="C40" s="16" t="s">
        <v>70</v>
      </c>
      <c r="D40" s="17">
        <v>758646181</v>
      </c>
      <c r="E40" s="17">
        <v>230182065</v>
      </c>
      <c r="F40" s="18">
        <f t="shared" si="9"/>
        <v>988828246</v>
      </c>
      <c r="G40" s="18">
        <v>426206973</v>
      </c>
      <c r="H40" s="17">
        <v>425124086</v>
      </c>
      <c r="I40" s="17">
        <f t="shared" si="10"/>
        <v>562621273</v>
      </c>
    </row>
    <row r="41" spans="1:9" s="14" customFormat="1" ht="4.5" hidden="1" customHeight="1" x14ac:dyDescent="0.2">
      <c r="B41" s="15"/>
      <c r="C41" s="16"/>
      <c r="D41" s="17"/>
      <c r="E41" s="17"/>
      <c r="F41" s="17"/>
      <c r="G41" s="18"/>
      <c r="H41" s="17"/>
      <c r="I41" s="17"/>
    </row>
    <row r="42" spans="1:9" s="14" customFormat="1" ht="25.5" hidden="1" customHeight="1" x14ac:dyDescent="0.2">
      <c r="A42" s="15" t="s">
        <v>71</v>
      </c>
      <c r="B42" s="23" t="s">
        <v>72</v>
      </c>
      <c r="C42" s="23"/>
      <c r="D42" s="17">
        <f>SUM(D43:D51)</f>
        <v>2340388038</v>
      </c>
      <c r="E42" s="17">
        <f t="shared" ref="E42:I42" si="11">SUM(E43:E51)</f>
        <v>305655287</v>
      </c>
      <c r="F42" s="17">
        <f t="shared" si="11"/>
        <v>2646043325</v>
      </c>
      <c r="G42" s="17">
        <f t="shared" si="11"/>
        <v>833126304</v>
      </c>
      <c r="H42" s="17">
        <f t="shared" si="11"/>
        <v>733400610</v>
      </c>
      <c r="I42" s="17">
        <f t="shared" si="11"/>
        <v>1812917021</v>
      </c>
    </row>
    <row r="43" spans="1:9" s="14" customFormat="1" ht="25.5" hidden="1" customHeight="1" x14ac:dyDescent="0.2">
      <c r="B43" s="15" t="s">
        <v>73</v>
      </c>
      <c r="C43" s="22" t="s">
        <v>74</v>
      </c>
      <c r="D43" s="17">
        <v>568464996</v>
      </c>
      <c r="E43" s="17">
        <v>117783932</v>
      </c>
      <c r="F43" s="18">
        <f t="shared" ref="F43:F48" si="12">D43+E43</f>
        <v>686248928</v>
      </c>
      <c r="G43" s="18">
        <v>169694506</v>
      </c>
      <c r="H43" s="17">
        <v>169694506</v>
      </c>
      <c r="I43" s="17">
        <f t="shared" ref="I43:I48" si="13">F43-G43</f>
        <v>516554422</v>
      </c>
    </row>
    <row r="44" spans="1:9" s="14" customFormat="1" ht="12.75" hidden="1" customHeight="1" x14ac:dyDescent="0.2">
      <c r="B44" s="15" t="s">
        <v>75</v>
      </c>
      <c r="C44" s="16" t="s">
        <v>76</v>
      </c>
      <c r="D44" s="17">
        <v>2934542</v>
      </c>
      <c r="E44" s="17">
        <v>1250000</v>
      </c>
      <c r="F44" s="18">
        <f t="shared" si="12"/>
        <v>4184542</v>
      </c>
      <c r="G44" s="18">
        <v>2677024</v>
      </c>
      <c r="H44" s="17">
        <v>2677024</v>
      </c>
      <c r="I44" s="17">
        <f t="shared" si="13"/>
        <v>1507518</v>
      </c>
    </row>
    <row r="45" spans="1:9" s="14" customFormat="1" ht="12.75" hidden="1" customHeight="1" x14ac:dyDescent="0.2">
      <c r="B45" s="15" t="s">
        <v>77</v>
      </c>
      <c r="C45" s="16" t="s">
        <v>78</v>
      </c>
      <c r="D45" s="17">
        <v>480661374</v>
      </c>
      <c r="E45" s="17">
        <v>83407289</v>
      </c>
      <c r="F45" s="18">
        <f t="shared" si="12"/>
        <v>564068663</v>
      </c>
      <c r="G45" s="18">
        <v>202570042</v>
      </c>
      <c r="H45" s="17">
        <v>200479993</v>
      </c>
      <c r="I45" s="17">
        <f t="shared" si="13"/>
        <v>361498621</v>
      </c>
    </row>
    <row r="46" spans="1:9" s="14" customFormat="1" ht="12.75" hidden="1" customHeight="1" x14ac:dyDescent="0.2">
      <c r="B46" s="15" t="s">
        <v>79</v>
      </c>
      <c r="C46" s="16" t="s">
        <v>80</v>
      </c>
      <c r="D46" s="17">
        <v>1254751763</v>
      </c>
      <c r="E46" s="17">
        <v>16097711</v>
      </c>
      <c r="F46" s="18">
        <f t="shared" si="12"/>
        <v>1270849474</v>
      </c>
      <c r="G46" s="18">
        <v>366736947</v>
      </c>
      <c r="H46" s="17">
        <v>269101302</v>
      </c>
      <c r="I46" s="17">
        <f t="shared" si="13"/>
        <v>904112527</v>
      </c>
    </row>
    <row r="47" spans="1:9" s="14" customFormat="1" ht="12.75" hidden="1" customHeight="1" x14ac:dyDescent="0.2">
      <c r="B47" s="15" t="s">
        <v>81</v>
      </c>
      <c r="C47" s="16" t="s">
        <v>82</v>
      </c>
      <c r="D47" s="17">
        <v>19498914</v>
      </c>
      <c r="E47" s="17">
        <v>73120556</v>
      </c>
      <c r="F47" s="18">
        <f t="shared" si="12"/>
        <v>92619470</v>
      </c>
      <c r="G47" s="18">
        <v>70941009</v>
      </c>
      <c r="H47" s="17">
        <v>70941009</v>
      </c>
      <c r="I47" s="17">
        <f t="shared" si="13"/>
        <v>21678461</v>
      </c>
    </row>
    <row r="48" spans="1:9" s="14" customFormat="1" ht="25.5" hidden="1" customHeight="1" x14ac:dyDescent="0.2">
      <c r="B48" s="15" t="s">
        <v>83</v>
      </c>
      <c r="C48" s="22" t="s">
        <v>84</v>
      </c>
      <c r="D48" s="17">
        <v>14076449</v>
      </c>
      <c r="E48" s="17">
        <v>13995799</v>
      </c>
      <c r="F48" s="18">
        <f t="shared" si="12"/>
        <v>28072248</v>
      </c>
      <c r="G48" s="18">
        <v>20506776</v>
      </c>
      <c r="H48" s="17">
        <v>20506776</v>
      </c>
      <c r="I48" s="17">
        <f t="shared" si="13"/>
        <v>7565472</v>
      </c>
    </row>
    <row r="49" spans="1:9" s="14" customFormat="1" ht="12.75" hidden="1" customHeight="1" x14ac:dyDescent="0.2">
      <c r="B49" s="15" t="s">
        <v>85</v>
      </c>
      <c r="C49" s="16" t="s">
        <v>86</v>
      </c>
      <c r="D49" s="17">
        <v>0</v>
      </c>
      <c r="E49" s="17">
        <v>0</v>
      </c>
      <c r="F49" s="17">
        <v>0</v>
      </c>
      <c r="G49" s="18">
        <v>0</v>
      </c>
      <c r="H49" s="17">
        <v>0</v>
      </c>
      <c r="I49" s="17">
        <v>0</v>
      </c>
    </row>
    <row r="50" spans="1:9" s="14" customFormat="1" ht="12.75" hidden="1" customHeight="1" x14ac:dyDescent="0.2">
      <c r="B50" s="15" t="s">
        <v>87</v>
      </c>
      <c r="C50" s="16" t="s">
        <v>88</v>
      </c>
      <c r="D50" s="17">
        <v>0</v>
      </c>
      <c r="E50" s="17">
        <v>0</v>
      </c>
      <c r="F50" s="17">
        <v>0</v>
      </c>
      <c r="G50" s="18">
        <v>0</v>
      </c>
      <c r="H50" s="17">
        <v>0</v>
      </c>
      <c r="I50" s="17">
        <v>0</v>
      </c>
    </row>
    <row r="51" spans="1:9" s="14" customFormat="1" ht="12.75" hidden="1" customHeight="1" x14ac:dyDescent="0.2">
      <c r="B51" s="15" t="s">
        <v>89</v>
      </c>
      <c r="C51" s="16" t="s">
        <v>90</v>
      </c>
      <c r="D51" s="17">
        <v>0</v>
      </c>
      <c r="E51" s="17">
        <v>0</v>
      </c>
      <c r="F51" s="17">
        <v>0</v>
      </c>
      <c r="G51" s="18">
        <v>0</v>
      </c>
      <c r="H51" s="17">
        <v>0</v>
      </c>
      <c r="I51" s="17">
        <v>0</v>
      </c>
    </row>
    <row r="52" spans="1:9" s="14" customFormat="1" ht="4.5" hidden="1" customHeight="1" x14ac:dyDescent="0.2">
      <c r="B52" s="15"/>
      <c r="C52" s="16"/>
      <c r="D52" s="17"/>
      <c r="E52" s="17"/>
      <c r="F52" s="17"/>
      <c r="G52" s="18"/>
      <c r="H52" s="17"/>
      <c r="I52" s="17"/>
    </row>
    <row r="53" spans="1:9" s="14" customFormat="1" ht="12.75" hidden="1" customHeight="1" x14ac:dyDescent="0.2">
      <c r="A53" s="15" t="s">
        <v>91</v>
      </c>
      <c r="B53" s="21" t="s">
        <v>92</v>
      </c>
      <c r="C53" s="21"/>
      <c r="D53" s="17">
        <f>SUM(D54:D62)</f>
        <v>359569031</v>
      </c>
      <c r="E53" s="17">
        <f t="shared" ref="E53:I53" si="14">SUM(E54:E62)</f>
        <v>23492310</v>
      </c>
      <c r="F53" s="17">
        <f t="shared" si="14"/>
        <v>383061341</v>
      </c>
      <c r="G53" s="17">
        <f t="shared" si="14"/>
        <v>67914264</v>
      </c>
      <c r="H53" s="17">
        <f t="shared" si="14"/>
        <v>67824191</v>
      </c>
      <c r="I53" s="17">
        <f t="shared" si="14"/>
        <v>315147077</v>
      </c>
    </row>
    <row r="54" spans="1:9" s="14" customFormat="1" ht="12.75" hidden="1" customHeight="1" x14ac:dyDescent="0.2">
      <c r="B54" s="15" t="s">
        <v>93</v>
      </c>
      <c r="C54" s="16" t="s">
        <v>94</v>
      </c>
      <c r="D54" s="17">
        <v>113340363</v>
      </c>
      <c r="E54" s="17">
        <v>42763688</v>
      </c>
      <c r="F54" s="18">
        <f t="shared" ref="F54:F59" si="15">D54+E54</f>
        <v>156104051</v>
      </c>
      <c r="G54" s="18">
        <v>47861262</v>
      </c>
      <c r="H54" s="17">
        <v>47849321</v>
      </c>
      <c r="I54" s="17">
        <f t="shared" ref="I54:I62" si="16">F54-G54</f>
        <v>108242789</v>
      </c>
    </row>
    <row r="55" spans="1:9" s="14" customFormat="1" ht="12.75" hidden="1" customHeight="1" x14ac:dyDescent="0.2">
      <c r="B55" s="15" t="s">
        <v>95</v>
      </c>
      <c r="C55" s="16" t="s">
        <v>96</v>
      </c>
      <c r="D55" s="17">
        <v>713142</v>
      </c>
      <c r="E55" s="17">
        <v>2899985</v>
      </c>
      <c r="F55" s="18">
        <f t="shared" si="15"/>
        <v>3613127</v>
      </c>
      <c r="G55" s="18">
        <v>400267</v>
      </c>
      <c r="H55" s="17">
        <v>380267</v>
      </c>
      <c r="I55" s="17">
        <f t="shared" si="16"/>
        <v>3212860</v>
      </c>
    </row>
    <row r="56" spans="1:9" s="14" customFormat="1" ht="12.75" hidden="1" customHeight="1" x14ac:dyDescent="0.2">
      <c r="B56" s="15" t="s">
        <v>97</v>
      </c>
      <c r="C56" s="16" t="s">
        <v>98</v>
      </c>
      <c r="D56" s="17">
        <v>214740</v>
      </c>
      <c r="E56" s="17">
        <v>452438</v>
      </c>
      <c r="F56" s="18">
        <f t="shared" si="15"/>
        <v>667178</v>
      </c>
      <c r="G56" s="18">
        <v>68284</v>
      </c>
      <c r="H56" s="17">
        <v>33640</v>
      </c>
      <c r="I56" s="17">
        <f t="shared" si="16"/>
        <v>598894</v>
      </c>
    </row>
    <row r="57" spans="1:9" s="14" customFormat="1" ht="12.75" hidden="1" customHeight="1" x14ac:dyDescent="0.2">
      <c r="B57" s="15" t="s">
        <v>99</v>
      </c>
      <c r="C57" s="16" t="s">
        <v>100</v>
      </c>
      <c r="D57" s="17">
        <v>1104358</v>
      </c>
      <c r="E57" s="17">
        <v>2585503</v>
      </c>
      <c r="F57" s="18">
        <f t="shared" si="15"/>
        <v>3689861</v>
      </c>
      <c r="G57" s="18">
        <v>728300</v>
      </c>
      <c r="H57" s="17">
        <v>728300</v>
      </c>
      <c r="I57" s="17">
        <f t="shared" si="16"/>
        <v>2961561</v>
      </c>
    </row>
    <row r="58" spans="1:9" s="14" customFormat="1" ht="12.75" hidden="1" customHeight="1" x14ac:dyDescent="0.2">
      <c r="B58" s="15" t="s">
        <v>101</v>
      </c>
      <c r="C58" s="16" t="s">
        <v>102</v>
      </c>
      <c r="D58" s="17">
        <v>0</v>
      </c>
      <c r="E58" s="17">
        <v>0</v>
      </c>
      <c r="F58" s="18">
        <f t="shared" si="15"/>
        <v>0</v>
      </c>
      <c r="G58" s="18">
        <v>0</v>
      </c>
      <c r="H58" s="17">
        <v>0</v>
      </c>
      <c r="I58" s="17">
        <f t="shared" si="16"/>
        <v>0</v>
      </c>
    </row>
    <row r="59" spans="1:9" s="14" customFormat="1" ht="12.75" hidden="1" customHeight="1" x14ac:dyDescent="0.2">
      <c r="B59" s="15" t="s">
        <v>103</v>
      </c>
      <c r="C59" s="16" t="s">
        <v>104</v>
      </c>
      <c r="D59" s="17">
        <v>84010984</v>
      </c>
      <c r="E59" s="17">
        <v>-1428411</v>
      </c>
      <c r="F59" s="18">
        <f t="shared" si="15"/>
        <v>82582573</v>
      </c>
      <c r="G59" s="18">
        <v>18793907</v>
      </c>
      <c r="H59" s="17">
        <v>18770419</v>
      </c>
      <c r="I59" s="17">
        <f t="shared" si="16"/>
        <v>63788666</v>
      </c>
    </row>
    <row r="60" spans="1:9" s="14" customFormat="1" ht="12.75" hidden="1" customHeight="1" x14ac:dyDescent="0.2">
      <c r="B60" s="15" t="s">
        <v>105</v>
      </c>
      <c r="C60" s="16" t="s">
        <v>106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f t="shared" si="16"/>
        <v>0</v>
      </c>
    </row>
    <row r="61" spans="1:9" s="14" customFormat="1" ht="12.75" hidden="1" customHeight="1" x14ac:dyDescent="0.2">
      <c r="B61" s="15" t="s">
        <v>107</v>
      </c>
      <c r="C61" s="16" t="s">
        <v>108</v>
      </c>
      <c r="D61" s="17">
        <v>158052844</v>
      </c>
      <c r="E61" s="17">
        <v>-28606299</v>
      </c>
      <c r="F61" s="18">
        <f t="shared" ref="F61:F62" si="17">D61+E61</f>
        <v>129446545</v>
      </c>
      <c r="G61" s="17">
        <v>0</v>
      </c>
      <c r="H61" s="17">
        <v>0</v>
      </c>
      <c r="I61" s="17">
        <f t="shared" si="16"/>
        <v>129446545</v>
      </c>
    </row>
    <row r="62" spans="1:9" s="14" customFormat="1" ht="12.75" hidden="1" customHeight="1" x14ac:dyDescent="0.2">
      <c r="B62" s="15" t="s">
        <v>109</v>
      </c>
      <c r="C62" s="16" t="s">
        <v>110</v>
      </c>
      <c r="D62" s="17">
        <v>2132600</v>
      </c>
      <c r="E62" s="17">
        <v>4825406</v>
      </c>
      <c r="F62" s="18">
        <f t="shared" si="17"/>
        <v>6958006</v>
      </c>
      <c r="G62" s="18">
        <v>62244</v>
      </c>
      <c r="H62" s="17">
        <v>62244</v>
      </c>
      <c r="I62" s="17">
        <f t="shared" si="16"/>
        <v>6895762</v>
      </c>
    </row>
    <row r="63" spans="1:9" s="14" customFormat="1" ht="4.5" hidden="1" customHeight="1" x14ac:dyDescent="0.2">
      <c r="B63" s="15"/>
      <c r="C63" s="16"/>
      <c r="D63" s="17"/>
      <c r="E63" s="17"/>
      <c r="F63" s="17"/>
      <c r="G63" s="18"/>
      <c r="H63" s="17"/>
      <c r="I63" s="17"/>
    </row>
    <row r="64" spans="1:9" s="14" customFormat="1" ht="12.75" hidden="1" customHeight="1" x14ac:dyDescent="0.2">
      <c r="A64" s="15" t="s">
        <v>111</v>
      </c>
      <c r="B64" s="21" t="s">
        <v>112</v>
      </c>
      <c r="C64" s="21"/>
      <c r="D64" s="17">
        <f>SUM(D65:D67)</f>
        <v>496932577</v>
      </c>
      <c r="E64" s="17">
        <f t="shared" ref="E64:I64" si="18">SUM(E65:E67)</f>
        <v>-332572016</v>
      </c>
      <c r="F64" s="17">
        <f t="shared" si="18"/>
        <v>164360561</v>
      </c>
      <c r="G64" s="17">
        <f t="shared" si="18"/>
        <v>1386450</v>
      </c>
      <c r="H64" s="17">
        <f t="shared" si="18"/>
        <v>1386450</v>
      </c>
      <c r="I64" s="17">
        <f t="shared" si="18"/>
        <v>162974111</v>
      </c>
    </row>
    <row r="65" spans="1:9" s="14" customFormat="1" ht="12.75" hidden="1" customHeight="1" x14ac:dyDescent="0.2">
      <c r="B65" s="15" t="s">
        <v>113</v>
      </c>
      <c r="C65" s="16" t="s">
        <v>114</v>
      </c>
      <c r="D65" s="17">
        <v>465217500</v>
      </c>
      <c r="E65" s="17">
        <v>-330093313</v>
      </c>
      <c r="F65" s="18">
        <f t="shared" ref="F65:F67" si="19">D65+E65</f>
        <v>135124187</v>
      </c>
      <c r="G65" s="18">
        <v>1386450</v>
      </c>
      <c r="H65" s="18">
        <v>1386450</v>
      </c>
      <c r="I65" s="17">
        <f t="shared" ref="I65:I67" si="20">F65-G65</f>
        <v>133737737</v>
      </c>
    </row>
    <row r="66" spans="1:9" s="14" customFormat="1" ht="12.75" hidden="1" customHeight="1" x14ac:dyDescent="0.2">
      <c r="B66" s="15" t="s">
        <v>115</v>
      </c>
      <c r="C66" s="16" t="s">
        <v>116</v>
      </c>
      <c r="D66" s="17">
        <v>31715077</v>
      </c>
      <c r="E66" s="17">
        <v>-2478703</v>
      </c>
      <c r="F66" s="18">
        <f t="shared" si="19"/>
        <v>29236374</v>
      </c>
      <c r="G66" s="18">
        <v>0</v>
      </c>
      <c r="H66" s="18">
        <v>0</v>
      </c>
      <c r="I66" s="17">
        <f t="shared" si="20"/>
        <v>29236374</v>
      </c>
    </row>
    <row r="67" spans="1:9" s="14" customFormat="1" ht="12.75" hidden="1" customHeight="1" x14ac:dyDescent="0.2">
      <c r="B67" s="15" t="s">
        <v>117</v>
      </c>
      <c r="C67" s="16" t="s">
        <v>118</v>
      </c>
      <c r="D67" s="17">
        <v>0</v>
      </c>
      <c r="E67" s="17">
        <v>0</v>
      </c>
      <c r="F67" s="17">
        <f t="shared" si="19"/>
        <v>0</v>
      </c>
      <c r="G67" s="18">
        <v>0</v>
      </c>
      <c r="H67" s="17">
        <v>0</v>
      </c>
      <c r="I67" s="17">
        <f t="shared" si="20"/>
        <v>0</v>
      </c>
    </row>
    <row r="68" spans="1:9" s="14" customFormat="1" ht="4.5" hidden="1" customHeight="1" x14ac:dyDescent="0.2">
      <c r="A68" s="24"/>
      <c r="B68" s="25"/>
      <c r="C68" s="26"/>
      <c r="D68" s="27"/>
      <c r="E68" s="27"/>
      <c r="F68" s="27"/>
      <c r="G68" s="28"/>
      <c r="H68" s="27"/>
      <c r="I68" s="27"/>
    </row>
    <row r="69" spans="1:9" s="14" customFormat="1" ht="12.75" hidden="1" customHeight="1" x14ac:dyDescent="0.2">
      <c r="A69" s="15" t="s">
        <v>119</v>
      </c>
      <c r="B69" s="21" t="s">
        <v>120</v>
      </c>
      <c r="C69" s="21"/>
      <c r="D69" s="17">
        <f>SUM(D70:D77)</f>
        <v>2650277210</v>
      </c>
      <c r="E69" s="17">
        <f t="shared" ref="E69:I69" si="21">SUM(E70:E77)</f>
        <v>5564183650</v>
      </c>
      <c r="F69" s="17">
        <f t="shared" si="21"/>
        <v>8214460860</v>
      </c>
      <c r="G69" s="17">
        <f t="shared" si="21"/>
        <v>997190207</v>
      </c>
      <c r="H69" s="17">
        <f t="shared" si="21"/>
        <v>993740207</v>
      </c>
      <c r="I69" s="17">
        <f t="shared" si="21"/>
        <v>7217270653</v>
      </c>
    </row>
    <row r="70" spans="1:9" s="14" customFormat="1" ht="25.5" hidden="1" customHeight="1" x14ac:dyDescent="0.2">
      <c r="B70" s="15" t="s">
        <v>121</v>
      </c>
      <c r="C70" s="22" t="s">
        <v>122</v>
      </c>
      <c r="D70" s="17">
        <v>0</v>
      </c>
      <c r="E70" s="17">
        <v>0</v>
      </c>
      <c r="F70" s="17">
        <f t="shared" ref="F70:F77" si="22">D70+E70</f>
        <v>0</v>
      </c>
      <c r="G70" s="17">
        <v>0</v>
      </c>
      <c r="H70" s="17">
        <v>0</v>
      </c>
      <c r="I70" s="17">
        <f t="shared" ref="I70:I77" si="23">F70-G70</f>
        <v>0</v>
      </c>
    </row>
    <row r="71" spans="1:9" s="14" customFormat="1" ht="12.75" hidden="1" customHeight="1" x14ac:dyDescent="0.2">
      <c r="B71" s="15" t="s">
        <v>123</v>
      </c>
      <c r="C71" s="16" t="s">
        <v>124</v>
      </c>
      <c r="D71" s="17">
        <v>0</v>
      </c>
      <c r="E71" s="17"/>
      <c r="F71" s="17"/>
      <c r="G71" s="17"/>
      <c r="H71" s="17"/>
      <c r="I71" s="17">
        <f t="shared" si="23"/>
        <v>0</v>
      </c>
    </row>
    <row r="72" spans="1:9" s="14" customFormat="1" ht="12.75" hidden="1" customHeight="1" x14ac:dyDescent="0.2">
      <c r="B72" s="15" t="s">
        <v>125</v>
      </c>
      <c r="C72" s="16" t="s">
        <v>126</v>
      </c>
      <c r="D72" s="17">
        <v>0</v>
      </c>
      <c r="E72" s="17">
        <v>0</v>
      </c>
      <c r="F72" s="17">
        <f t="shared" si="22"/>
        <v>0</v>
      </c>
      <c r="G72" s="17">
        <v>0</v>
      </c>
      <c r="H72" s="17">
        <v>0</v>
      </c>
      <c r="I72" s="17">
        <f t="shared" si="23"/>
        <v>0</v>
      </c>
    </row>
    <row r="73" spans="1:9" s="14" customFormat="1" ht="12.75" hidden="1" customHeight="1" x14ac:dyDescent="0.2">
      <c r="B73" s="15" t="s">
        <v>127</v>
      </c>
      <c r="C73" s="16" t="s">
        <v>128</v>
      </c>
      <c r="D73" s="17">
        <v>0</v>
      </c>
      <c r="E73" s="17">
        <v>0</v>
      </c>
      <c r="F73" s="17">
        <f t="shared" si="22"/>
        <v>0</v>
      </c>
      <c r="G73" s="17">
        <v>0</v>
      </c>
      <c r="H73" s="17">
        <v>0</v>
      </c>
      <c r="I73" s="17">
        <f t="shared" si="23"/>
        <v>0</v>
      </c>
    </row>
    <row r="74" spans="1:9" s="14" customFormat="1" ht="25.5" hidden="1" customHeight="1" x14ac:dyDescent="0.2">
      <c r="B74" s="15" t="s">
        <v>129</v>
      </c>
      <c r="C74" s="22" t="s">
        <v>130</v>
      </c>
      <c r="D74" s="17">
        <v>1573284744</v>
      </c>
      <c r="E74" s="17">
        <v>47409914</v>
      </c>
      <c r="F74" s="18">
        <f t="shared" si="22"/>
        <v>1620694658</v>
      </c>
      <c r="G74" s="18">
        <v>997190207</v>
      </c>
      <c r="H74" s="17">
        <v>993740207</v>
      </c>
      <c r="I74" s="17">
        <f t="shared" si="23"/>
        <v>623504451</v>
      </c>
    </row>
    <row r="75" spans="1:9" s="14" customFormat="1" ht="12.75" hidden="1" customHeight="1" x14ac:dyDescent="0.2">
      <c r="C75" s="16" t="s">
        <v>131</v>
      </c>
      <c r="D75" s="17">
        <v>0</v>
      </c>
      <c r="E75" s="17"/>
      <c r="F75" s="17">
        <f t="shared" si="22"/>
        <v>0</v>
      </c>
      <c r="G75" s="17"/>
      <c r="H75" s="17"/>
      <c r="I75" s="17">
        <f t="shared" si="23"/>
        <v>0</v>
      </c>
    </row>
    <row r="76" spans="1:9" s="14" customFormat="1" ht="12.75" hidden="1" customHeight="1" x14ac:dyDescent="0.2">
      <c r="B76" s="15" t="s">
        <v>132</v>
      </c>
      <c r="C76" s="16" t="s">
        <v>133</v>
      </c>
      <c r="D76" s="17">
        <v>0</v>
      </c>
      <c r="E76" s="17">
        <v>0</v>
      </c>
      <c r="F76" s="17">
        <f t="shared" si="22"/>
        <v>0</v>
      </c>
      <c r="G76" s="17">
        <v>0</v>
      </c>
      <c r="H76" s="17">
        <v>0</v>
      </c>
      <c r="I76" s="17">
        <f t="shared" si="23"/>
        <v>0</v>
      </c>
    </row>
    <row r="77" spans="1:9" s="14" customFormat="1" ht="25.5" hidden="1" customHeight="1" x14ac:dyDescent="0.2">
      <c r="B77" s="15" t="s">
        <v>134</v>
      </c>
      <c r="C77" s="22" t="s">
        <v>135</v>
      </c>
      <c r="D77" s="17">
        <v>1076992466</v>
      </c>
      <c r="E77" s="17">
        <v>5516773736</v>
      </c>
      <c r="F77" s="18">
        <f t="shared" si="22"/>
        <v>6593766202</v>
      </c>
      <c r="G77" s="18">
        <v>0</v>
      </c>
      <c r="H77" s="17">
        <v>0</v>
      </c>
      <c r="I77" s="17">
        <f t="shared" si="23"/>
        <v>6593766202</v>
      </c>
    </row>
    <row r="78" spans="1:9" s="14" customFormat="1" ht="4.5" hidden="1" customHeight="1" x14ac:dyDescent="0.2">
      <c r="B78" s="15"/>
      <c r="C78" s="22"/>
      <c r="D78" s="17"/>
      <c r="E78" s="17"/>
      <c r="F78" s="17"/>
      <c r="G78" s="18"/>
      <c r="H78" s="17"/>
      <c r="I78" s="17"/>
    </row>
    <row r="79" spans="1:9" s="14" customFormat="1" ht="12.75" hidden="1" customHeight="1" x14ac:dyDescent="0.2">
      <c r="A79" s="15" t="s">
        <v>136</v>
      </c>
      <c r="B79" s="21" t="s">
        <v>137</v>
      </c>
      <c r="C79" s="21"/>
      <c r="D79" s="17">
        <f>SUM(D80:D82)</f>
        <v>8333537680</v>
      </c>
      <c r="E79" s="17">
        <f t="shared" ref="E79:I79" si="24">SUM(E80:E82)</f>
        <v>0</v>
      </c>
      <c r="F79" s="17">
        <f t="shared" si="24"/>
        <v>8333537680</v>
      </c>
      <c r="G79" s="17">
        <f t="shared" si="24"/>
        <v>4981728533</v>
      </c>
      <c r="H79" s="17">
        <f t="shared" si="24"/>
        <v>4950506486</v>
      </c>
      <c r="I79" s="17">
        <f t="shared" si="24"/>
        <v>3351809147</v>
      </c>
    </row>
    <row r="80" spans="1:9" s="14" customFormat="1" ht="12.75" hidden="1" customHeight="1" x14ac:dyDescent="0.2">
      <c r="B80" s="15" t="s">
        <v>138</v>
      </c>
      <c r="C80" s="16" t="s">
        <v>139</v>
      </c>
      <c r="D80" s="17">
        <v>8333537680</v>
      </c>
      <c r="E80" s="17">
        <v>0</v>
      </c>
      <c r="F80" s="18">
        <f t="shared" ref="F80" si="25">D80+E80</f>
        <v>8333537680</v>
      </c>
      <c r="G80" s="18">
        <v>4981728533</v>
      </c>
      <c r="H80" s="17">
        <v>4950506486</v>
      </c>
      <c r="I80" s="17">
        <f t="shared" ref="I80:I81" si="26">F80-G80</f>
        <v>3351809147</v>
      </c>
    </row>
    <row r="81" spans="1:9" s="14" customFormat="1" ht="12.75" hidden="1" customHeight="1" x14ac:dyDescent="0.2">
      <c r="B81" s="15" t="s">
        <v>140</v>
      </c>
      <c r="C81" s="16" t="s">
        <v>141</v>
      </c>
      <c r="D81" s="17">
        <v>0</v>
      </c>
      <c r="E81" s="17">
        <v>0</v>
      </c>
      <c r="F81" s="17">
        <v>0</v>
      </c>
      <c r="G81" s="18">
        <v>0</v>
      </c>
      <c r="H81" s="17">
        <v>0</v>
      </c>
      <c r="I81" s="17">
        <f t="shared" si="26"/>
        <v>0</v>
      </c>
    </row>
    <row r="82" spans="1:9" s="14" customFormat="1" ht="12.75" hidden="1" customHeight="1" x14ac:dyDescent="0.2">
      <c r="B82" s="15" t="s">
        <v>142</v>
      </c>
      <c r="C82" s="16" t="s">
        <v>143</v>
      </c>
      <c r="D82" s="17">
        <v>0</v>
      </c>
      <c r="E82" s="17">
        <v>0</v>
      </c>
      <c r="F82" s="17">
        <v>0</v>
      </c>
      <c r="G82" s="18">
        <v>0</v>
      </c>
      <c r="H82" s="17">
        <v>0</v>
      </c>
      <c r="I82" s="17">
        <v>0</v>
      </c>
    </row>
    <row r="83" spans="1:9" s="14" customFormat="1" ht="4.5" hidden="1" customHeight="1" x14ac:dyDescent="0.2">
      <c r="B83" s="15"/>
      <c r="C83" s="16"/>
      <c r="D83" s="17"/>
      <c r="E83" s="17"/>
      <c r="F83" s="17"/>
      <c r="G83" s="18"/>
      <c r="H83" s="17"/>
      <c r="I83" s="17"/>
    </row>
    <row r="84" spans="1:9" s="14" customFormat="1" ht="12.75" hidden="1" customHeight="1" x14ac:dyDescent="0.2">
      <c r="A84" s="15" t="s">
        <v>144</v>
      </c>
      <c r="B84" s="21" t="s">
        <v>145</v>
      </c>
      <c r="C84" s="21"/>
      <c r="D84" s="17">
        <f>SUM(D85:D91)</f>
        <v>327476668</v>
      </c>
      <c r="E84" s="17">
        <f t="shared" ref="E84:I84" si="27">SUM(E85:E91)</f>
        <v>2630906</v>
      </c>
      <c r="F84" s="17">
        <f t="shared" si="27"/>
        <v>330107574</v>
      </c>
      <c r="G84" s="17">
        <f t="shared" si="27"/>
        <v>177393961</v>
      </c>
      <c r="H84" s="17">
        <f t="shared" si="27"/>
        <v>177393961</v>
      </c>
      <c r="I84" s="17">
        <f t="shared" si="27"/>
        <v>152713613</v>
      </c>
    </row>
    <row r="85" spans="1:9" s="14" customFormat="1" ht="12.75" hidden="1" customHeight="1" x14ac:dyDescent="0.2">
      <c r="B85" s="15" t="s">
        <v>146</v>
      </c>
      <c r="C85" s="16" t="s">
        <v>147</v>
      </c>
      <c r="D85" s="17">
        <v>59409518</v>
      </c>
      <c r="E85" s="17">
        <v>0</v>
      </c>
      <c r="F85" s="18">
        <f t="shared" ref="F85:F86" si="28">D85+E85</f>
        <v>59409518</v>
      </c>
      <c r="G85" s="18">
        <v>23705877</v>
      </c>
      <c r="H85" s="17">
        <v>23705877</v>
      </c>
      <c r="I85" s="17">
        <f t="shared" ref="I85:I91" si="29">F85-G85</f>
        <v>35703641</v>
      </c>
    </row>
    <row r="86" spans="1:9" s="14" customFormat="1" ht="12.75" hidden="1" customHeight="1" x14ac:dyDescent="0.2">
      <c r="B86" s="15" t="s">
        <v>148</v>
      </c>
      <c r="C86" s="16" t="s">
        <v>149</v>
      </c>
      <c r="D86" s="17">
        <v>195889961</v>
      </c>
      <c r="E86" s="17">
        <v>0</v>
      </c>
      <c r="F86" s="18">
        <f t="shared" si="28"/>
        <v>195889961</v>
      </c>
      <c r="G86" s="18">
        <v>96019597</v>
      </c>
      <c r="H86" s="17">
        <v>96019597</v>
      </c>
      <c r="I86" s="17">
        <f t="shared" si="29"/>
        <v>99870364</v>
      </c>
    </row>
    <row r="87" spans="1:9" s="14" customFormat="1" ht="12.75" hidden="1" customHeight="1" x14ac:dyDescent="0.2">
      <c r="B87" s="15" t="s">
        <v>150</v>
      </c>
      <c r="C87" s="16" t="s">
        <v>151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f t="shared" si="29"/>
        <v>0</v>
      </c>
    </row>
    <row r="88" spans="1:9" s="14" customFormat="1" ht="12.75" hidden="1" customHeight="1" x14ac:dyDescent="0.2">
      <c r="B88" s="15" t="s">
        <v>152</v>
      </c>
      <c r="C88" s="16" t="s">
        <v>153</v>
      </c>
      <c r="D88" s="17">
        <v>16759279</v>
      </c>
      <c r="E88" s="17">
        <v>26839956</v>
      </c>
      <c r="F88" s="18">
        <f t="shared" ref="F88:F91" si="30">D88+E88</f>
        <v>43599235</v>
      </c>
      <c r="G88" s="18">
        <v>41669899</v>
      </c>
      <c r="H88" s="17">
        <v>41669899</v>
      </c>
      <c r="I88" s="17">
        <f t="shared" si="29"/>
        <v>1929336</v>
      </c>
    </row>
    <row r="89" spans="1:9" s="14" customFormat="1" ht="12.75" hidden="1" customHeight="1" x14ac:dyDescent="0.2">
      <c r="B89" s="15" t="s">
        <v>154</v>
      </c>
      <c r="C89" s="16" t="s">
        <v>155</v>
      </c>
      <c r="D89" s="17">
        <v>34238190</v>
      </c>
      <c r="E89" s="17">
        <v>-18390809</v>
      </c>
      <c r="F89" s="18">
        <f t="shared" si="30"/>
        <v>15847381</v>
      </c>
      <c r="G89" s="18">
        <v>15847381</v>
      </c>
      <c r="H89" s="17">
        <v>15847381</v>
      </c>
      <c r="I89" s="17">
        <f t="shared" si="29"/>
        <v>0</v>
      </c>
    </row>
    <row r="90" spans="1:9" s="14" customFormat="1" ht="12.75" hidden="1" customHeight="1" x14ac:dyDescent="0.2">
      <c r="B90" s="15" t="s">
        <v>156</v>
      </c>
      <c r="C90" s="16" t="s">
        <v>157</v>
      </c>
      <c r="D90" s="17">
        <v>0</v>
      </c>
      <c r="E90" s="17">
        <v>0</v>
      </c>
      <c r="F90" s="17">
        <f t="shared" si="30"/>
        <v>0</v>
      </c>
      <c r="G90" s="18">
        <v>0</v>
      </c>
      <c r="H90" s="17">
        <v>0</v>
      </c>
      <c r="I90" s="17">
        <f t="shared" si="29"/>
        <v>0</v>
      </c>
    </row>
    <row r="91" spans="1:9" s="14" customFormat="1" ht="25.5" hidden="1" customHeight="1" x14ac:dyDescent="0.2">
      <c r="B91" s="15" t="s">
        <v>158</v>
      </c>
      <c r="C91" s="22" t="s">
        <v>159</v>
      </c>
      <c r="D91" s="17">
        <v>21179720</v>
      </c>
      <c r="E91" s="17">
        <v>-5818241</v>
      </c>
      <c r="F91" s="18">
        <f t="shared" si="30"/>
        <v>15361479</v>
      </c>
      <c r="G91" s="18">
        <v>151207</v>
      </c>
      <c r="H91" s="17">
        <v>151207</v>
      </c>
      <c r="I91" s="17">
        <f t="shared" si="29"/>
        <v>15210272</v>
      </c>
    </row>
    <row r="92" spans="1:9" s="29" customFormat="1" ht="6" hidden="1" customHeight="1" x14ac:dyDescent="0.2">
      <c r="B92" s="30"/>
      <c r="C92" s="31"/>
      <c r="D92" s="32"/>
      <c r="E92" s="32"/>
      <c r="F92" s="32"/>
      <c r="G92" s="33"/>
      <c r="H92" s="32"/>
      <c r="I92" s="32"/>
    </row>
    <row r="93" spans="1:9" s="14" customFormat="1" ht="12.75" hidden="1" customHeight="1" x14ac:dyDescent="0.2">
      <c r="A93" s="34" t="s">
        <v>160</v>
      </c>
      <c r="B93" s="34"/>
      <c r="C93" s="34"/>
      <c r="D93" s="20">
        <f>SUM(D94,D103,D114,D125,D136,D147,D152,D162,D167)</f>
        <v>45728191149</v>
      </c>
      <c r="E93" s="20">
        <f t="shared" ref="E93:I93" si="31">SUM(E94,E103,E114,E125,E136,E147,E152,E162,E167)</f>
        <v>-388690522</v>
      </c>
      <c r="F93" s="20">
        <f t="shared" si="31"/>
        <v>45339500627</v>
      </c>
      <c r="G93" s="20">
        <f t="shared" si="31"/>
        <v>20602501988</v>
      </c>
      <c r="H93" s="20">
        <f t="shared" si="31"/>
        <v>20553721976</v>
      </c>
      <c r="I93" s="20">
        <f t="shared" si="31"/>
        <v>24736998639</v>
      </c>
    </row>
    <row r="94" spans="1:9" s="14" customFormat="1" ht="12.75" hidden="1" customHeight="1" x14ac:dyDescent="0.2">
      <c r="A94" s="15" t="s">
        <v>15</v>
      </c>
      <c r="B94" s="21" t="s">
        <v>16</v>
      </c>
      <c r="C94" s="21"/>
      <c r="D94" s="17">
        <f t="shared" ref="D94:I94" si="32">SUM(D95:D101)</f>
        <v>20618588468</v>
      </c>
      <c r="E94" s="17">
        <f t="shared" si="32"/>
        <v>252530257</v>
      </c>
      <c r="F94" s="17">
        <f t="shared" si="32"/>
        <v>20871118725</v>
      </c>
      <c r="G94" s="17">
        <f t="shared" si="32"/>
        <v>8627168253</v>
      </c>
      <c r="H94" s="17">
        <f t="shared" si="32"/>
        <v>8626287986</v>
      </c>
      <c r="I94" s="17">
        <f t="shared" si="32"/>
        <v>12243950472</v>
      </c>
    </row>
    <row r="95" spans="1:9" s="14" customFormat="1" ht="25.5" hidden="1" customHeight="1" x14ac:dyDescent="0.2">
      <c r="B95" s="15" t="s">
        <v>17</v>
      </c>
      <c r="C95" s="22" t="s">
        <v>18</v>
      </c>
      <c r="D95" s="17">
        <v>10316312235</v>
      </c>
      <c r="E95" s="17">
        <v>158782494</v>
      </c>
      <c r="F95" s="18">
        <f t="shared" ref="F95:F101" si="33">D95+E95</f>
        <v>10475094729</v>
      </c>
      <c r="G95" s="18">
        <v>3864620840</v>
      </c>
      <c r="H95" s="18">
        <v>3863924496</v>
      </c>
      <c r="I95" s="17">
        <f t="shared" ref="I95:I101" si="34">F95-G95</f>
        <v>6610473889</v>
      </c>
    </row>
    <row r="96" spans="1:9" s="14" customFormat="1" ht="12.75" hidden="1" customHeight="1" x14ac:dyDescent="0.2">
      <c r="B96" s="15" t="s">
        <v>19</v>
      </c>
      <c r="C96" s="22" t="s">
        <v>20</v>
      </c>
      <c r="D96" s="17">
        <v>21205954</v>
      </c>
      <c r="E96" s="17">
        <v>14522472</v>
      </c>
      <c r="F96" s="18">
        <f t="shared" si="33"/>
        <v>35728426</v>
      </c>
      <c r="G96" s="18">
        <v>9214935</v>
      </c>
      <c r="H96" s="18">
        <v>9214935</v>
      </c>
      <c r="I96" s="17">
        <f t="shared" si="34"/>
        <v>26513491</v>
      </c>
    </row>
    <row r="97" spans="1:9" s="14" customFormat="1" ht="12.75" hidden="1" customHeight="1" x14ac:dyDescent="0.2">
      <c r="B97" s="15" t="s">
        <v>21</v>
      </c>
      <c r="C97" s="16" t="s">
        <v>22</v>
      </c>
      <c r="D97" s="17">
        <v>3350879844</v>
      </c>
      <c r="E97" s="17">
        <v>19411274</v>
      </c>
      <c r="F97" s="18">
        <f t="shared" si="33"/>
        <v>3370291118</v>
      </c>
      <c r="G97" s="18">
        <v>1363480353</v>
      </c>
      <c r="H97" s="18">
        <v>1363384794</v>
      </c>
      <c r="I97" s="17">
        <f t="shared" si="34"/>
        <v>2006810765</v>
      </c>
    </row>
    <row r="98" spans="1:9" s="14" customFormat="1" ht="12.75" hidden="1" customHeight="1" x14ac:dyDescent="0.2">
      <c r="B98" s="15" t="s">
        <v>23</v>
      </c>
      <c r="C98" s="16" t="s">
        <v>24</v>
      </c>
      <c r="D98" s="17">
        <v>2435502117</v>
      </c>
      <c r="E98" s="17">
        <v>0</v>
      </c>
      <c r="F98" s="18">
        <f t="shared" si="33"/>
        <v>2435502117</v>
      </c>
      <c r="G98" s="18">
        <v>805413075</v>
      </c>
      <c r="H98" s="18">
        <v>805413075</v>
      </c>
      <c r="I98" s="17">
        <f t="shared" si="34"/>
        <v>1630089042</v>
      </c>
    </row>
    <row r="99" spans="1:9" s="14" customFormat="1" ht="12.75" hidden="1" customHeight="1" x14ac:dyDescent="0.2">
      <c r="B99" s="15" t="s">
        <v>25</v>
      </c>
      <c r="C99" s="16" t="s">
        <v>26</v>
      </c>
      <c r="D99" s="17">
        <v>2197056844</v>
      </c>
      <c r="E99" s="17">
        <v>59798987</v>
      </c>
      <c r="F99" s="18">
        <f t="shared" si="33"/>
        <v>2256855831</v>
      </c>
      <c r="G99" s="18">
        <v>1040918404</v>
      </c>
      <c r="H99" s="18">
        <v>1040914768</v>
      </c>
      <c r="I99" s="17">
        <f t="shared" si="34"/>
        <v>1215937427</v>
      </c>
    </row>
    <row r="100" spans="1:9" s="14" customFormat="1" ht="12.75" hidden="1" customHeight="1" x14ac:dyDescent="0.2">
      <c r="B100" s="15" t="s">
        <v>27</v>
      </c>
      <c r="C100" s="16" t="s">
        <v>28</v>
      </c>
      <c r="D100" s="17">
        <v>0</v>
      </c>
      <c r="E100" s="17">
        <v>0</v>
      </c>
      <c r="F100" s="18">
        <f t="shared" si="33"/>
        <v>0</v>
      </c>
      <c r="G100" s="18">
        <v>0</v>
      </c>
      <c r="H100" s="18">
        <v>0</v>
      </c>
      <c r="I100" s="17">
        <f t="shared" si="34"/>
        <v>0</v>
      </c>
    </row>
    <row r="101" spans="1:9" s="14" customFormat="1" ht="12.75" hidden="1" customHeight="1" x14ac:dyDescent="0.2">
      <c r="B101" s="15" t="s">
        <v>29</v>
      </c>
      <c r="C101" s="16" t="s">
        <v>30</v>
      </c>
      <c r="D101" s="17">
        <v>2297631474</v>
      </c>
      <c r="E101" s="17">
        <v>15030</v>
      </c>
      <c r="F101" s="18">
        <f t="shared" si="33"/>
        <v>2297646504</v>
      </c>
      <c r="G101" s="18">
        <v>1543520646</v>
      </c>
      <c r="H101" s="18">
        <v>1543435918</v>
      </c>
      <c r="I101" s="17">
        <f t="shared" si="34"/>
        <v>754125858</v>
      </c>
    </row>
    <row r="102" spans="1:9" s="14" customFormat="1" ht="4.5" hidden="1" customHeight="1" x14ac:dyDescent="0.2">
      <c r="B102" s="15"/>
      <c r="C102" s="16"/>
      <c r="D102" s="17"/>
      <c r="E102" s="17"/>
      <c r="F102" s="17"/>
      <c r="G102" s="18"/>
      <c r="H102" s="17"/>
      <c r="I102" s="17"/>
    </row>
    <row r="103" spans="1:9" s="14" customFormat="1" ht="12.75" hidden="1" customHeight="1" x14ac:dyDescent="0.2">
      <c r="A103" s="15" t="s">
        <v>31</v>
      </c>
      <c r="B103" s="21" t="s">
        <v>32</v>
      </c>
      <c r="C103" s="21"/>
      <c r="D103" s="17">
        <f>SUM(D104:D112)</f>
        <v>252387512</v>
      </c>
      <c r="E103" s="17">
        <f t="shared" ref="E103:I103" si="35">SUM(E104:E112)</f>
        <v>52494460</v>
      </c>
      <c r="F103" s="17">
        <f t="shared" si="35"/>
        <v>304881972</v>
      </c>
      <c r="G103" s="17">
        <f t="shared" si="35"/>
        <v>26467348</v>
      </c>
      <c r="H103" s="17">
        <f t="shared" si="35"/>
        <v>25862734</v>
      </c>
      <c r="I103" s="17">
        <f t="shared" si="35"/>
        <v>278414624</v>
      </c>
    </row>
    <row r="104" spans="1:9" s="14" customFormat="1" ht="25.5" hidden="1" customHeight="1" x14ac:dyDescent="0.2">
      <c r="B104" s="15" t="s">
        <v>33</v>
      </c>
      <c r="C104" s="22" t="s">
        <v>34</v>
      </c>
      <c r="D104" s="17">
        <v>138217979</v>
      </c>
      <c r="E104" s="17">
        <v>731511</v>
      </c>
      <c r="F104" s="18">
        <f t="shared" ref="F104:F112" si="36">D104+E104</f>
        <v>138949490</v>
      </c>
      <c r="G104" s="18">
        <v>522593</v>
      </c>
      <c r="H104" s="17">
        <v>521800</v>
      </c>
      <c r="I104" s="17">
        <f t="shared" ref="I104:I112" si="37">F104-G104</f>
        <v>138426897</v>
      </c>
    </row>
    <row r="105" spans="1:9" s="14" customFormat="1" ht="12.75" hidden="1" customHeight="1" x14ac:dyDescent="0.2">
      <c r="B105" s="15" t="s">
        <v>35</v>
      </c>
      <c r="C105" s="16" t="s">
        <v>36</v>
      </c>
      <c r="D105" s="17">
        <v>51321624</v>
      </c>
      <c r="E105" s="17">
        <v>1283541</v>
      </c>
      <c r="F105" s="18">
        <f t="shared" si="36"/>
        <v>52605165</v>
      </c>
      <c r="G105" s="18">
        <v>8949713</v>
      </c>
      <c r="H105" s="17">
        <v>8946009</v>
      </c>
      <c r="I105" s="17">
        <f t="shared" si="37"/>
        <v>43655452</v>
      </c>
    </row>
    <row r="106" spans="1:9" s="14" customFormat="1" ht="25.5" hidden="1" customHeight="1" x14ac:dyDescent="0.2">
      <c r="B106" s="15" t="s">
        <v>37</v>
      </c>
      <c r="C106" s="22" t="s">
        <v>38</v>
      </c>
      <c r="D106" s="17">
        <v>7023</v>
      </c>
      <c r="E106" s="17">
        <v>0</v>
      </c>
      <c r="F106" s="18">
        <f t="shared" si="36"/>
        <v>7023</v>
      </c>
      <c r="G106" s="18">
        <v>0</v>
      </c>
      <c r="H106" s="17">
        <v>0</v>
      </c>
      <c r="I106" s="17">
        <f t="shared" si="37"/>
        <v>7023</v>
      </c>
    </row>
    <row r="107" spans="1:9" s="14" customFormat="1" ht="25.5" hidden="1" customHeight="1" x14ac:dyDescent="0.2">
      <c r="B107" s="15" t="s">
        <v>39</v>
      </c>
      <c r="C107" s="22" t="s">
        <v>40</v>
      </c>
      <c r="D107" s="17">
        <v>11663886</v>
      </c>
      <c r="E107" s="17">
        <v>82987</v>
      </c>
      <c r="F107" s="18">
        <f t="shared" si="36"/>
        <v>11746873</v>
      </c>
      <c r="G107" s="18">
        <v>79373</v>
      </c>
      <c r="H107" s="17">
        <v>79373</v>
      </c>
      <c r="I107" s="17">
        <f t="shared" si="37"/>
        <v>11667500</v>
      </c>
    </row>
    <row r="108" spans="1:9" s="14" customFormat="1" ht="25.5" hidden="1" customHeight="1" x14ac:dyDescent="0.2">
      <c r="B108" s="15" t="s">
        <v>41</v>
      </c>
      <c r="C108" s="22" t="s">
        <v>42</v>
      </c>
      <c r="D108" s="17">
        <v>5256413</v>
      </c>
      <c r="E108" s="17">
        <v>-2278602</v>
      </c>
      <c r="F108" s="18">
        <f t="shared" si="36"/>
        <v>2977811</v>
      </c>
      <c r="G108" s="18">
        <v>0</v>
      </c>
      <c r="H108" s="17">
        <v>0</v>
      </c>
      <c r="I108" s="17">
        <f t="shared" si="37"/>
        <v>2977811</v>
      </c>
    </row>
    <row r="109" spans="1:9" s="14" customFormat="1" ht="12.75" hidden="1" customHeight="1" x14ac:dyDescent="0.2">
      <c r="B109" s="15" t="s">
        <v>43</v>
      </c>
      <c r="C109" s="16" t="s">
        <v>44</v>
      </c>
      <c r="D109" s="17">
        <v>9739839</v>
      </c>
      <c r="E109" s="17">
        <v>53179730</v>
      </c>
      <c r="F109" s="18">
        <f t="shared" si="36"/>
        <v>62919569</v>
      </c>
      <c r="G109" s="18">
        <v>15561226</v>
      </c>
      <c r="H109" s="17">
        <v>15561226</v>
      </c>
      <c r="I109" s="17">
        <f t="shared" si="37"/>
        <v>47358343</v>
      </c>
    </row>
    <row r="110" spans="1:9" s="14" customFormat="1" ht="25.5" hidden="1" customHeight="1" x14ac:dyDescent="0.2">
      <c r="B110" s="15" t="s">
        <v>45</v>
      </c>
      <c r="C110" s="22" t="s">
        <v>46</v>
      </c>
      <c r="D110" s="17">
        <v>24356829</v>
      </c>
      <c r="E110" s="17">
        <v>2872657</v>
      </c>
      <c r="F110" s="18">
        <f t="shared" si="36"/>
        <v>27229486</v>
      </c>
      <c r="G110" s="18">
        <v>1330739</v>
      </c>
      <c r="H110" s="17">
        <v>730677</v>
      </c>
      <c r="I110" s="17">
        <f t="shared" si="37"/>
        <v>25898747</v>
      </c>
    </row>
    <row r="111" spans="1:9" s="14" customFormat="1" ht="12.75" hidden="1" customHeight="1" x14ac:dyDescent="0.2">
      <c r="B111" s="15" t="s">
        <v>47</v>
      </c>
      <c r="C111" s="16" t="s">
        <v>48</v>
      </c>
      <c r="D111" s="17">
        <v>6294916</v>
      </c>
      <c r="E111" s="17">
        <v>-3600945</v>
      </c>
      <c r="F111" s="18">
        <f t="shared" si="36"/>
        <v>2693971</v>
      </c>
      <c r="G111" s="18">
        <v>0</v>
      </c>
      <c r="H111" s="17">
        <v>0</v>
      </c>
      <c r="I111" s="17">
        <f t="shared" si="37"/>
        <v>2693971</v>
      </c>
    </row>
    <row r="112" spans="1:9" s="14" customFormat="1" ht="12.75" hidden="1" customHeight="1" x14ac:dyDescent="0.2">
      <c r="B112" s="15" t="s">
        <v>49</v>
      </c>
      <c r="C112" s="22" t="s">
        <v>50</v>
      </c>
      <c r="D112" s="17">
        <v>5529003</v>
      </c>
      <c r="E112" s="17">
        <v>223581</v>
      </c>
      <c r="F112" s="18">
        <f t="shared" si="36"/>
        <v>5752584</v>
      </c>
      <c r="G112" s="18">
        <v>23704</v>
      </c>
      <c r="H112" s="17">
        <v>23649</v>
      </c>
      <c r="I112" s="17">
        <f t="shared" si="37"/>
        <v>5728880</v>
      </c>
    </row>
    <row r="113" spans="1:9" s="14" customFormat="1" ht="4.5" hidden="1" customHeight="1" x14ac:dyDescent="0.2">
      <c r="B113" s="15"/>
      <c r="C113" s="22"/>
      <c r="D113" s="17"/>
      <c r="E113" s="17"/>
      <c r="F113" s="17"/>
      <c r="G113" s="18"/>
      <c r="H113" s="17"/>
      <c r="I113" s="17"/>
    </row>
    <row r="114" spans="1:9" s="14" customFormat="1" ht="12.75" hidden="1" customHeight="1" x14ac:dyDescent="0.2">
      <c r="A114" s="15" t="s">
        <v>51</v>
      </c>
      <c r="B114" s="21" t="s">
        <v>52</v>
      </c>
      <c r="C114" s="21"/>
      <c r="D114" s="17">
        <f>SUM(D115:D123)</f>
        <v>417371850</v>
      </c>
      <c r="E114" s="17">
        <f t="shared" ref="E114:I114" si="38">SUM(E115:E123)</f>
        <v>10593279</v>
      </c>
      <c r="F114" s="17">
        <f t="shared" si="38"/>
        <v>427965129</v>
      </c>
      <c r="G114" s="17">
        <f t="shared" si="38"/>
        <v>72241697</v>
      </c>
      <c r="H114" s="17">
        <f t="shared" si="38"/>
        <v>71650296</v>
      </c>
      <c r="I114" s="17">
        <f t="shared" si="38"/>
        <v>355723432</v>
      </c>
    </row>
    <row r="115" spans="1:9" s="14" customFormat="1" ht="12.75" hidden="1" customHeight="1" x14ac:dyDescent="0.2">
      <c r="B115" s="15" t="s">
        <v>53</v>
      </c>
      <c r="C115" s="16" t="s">
        <v>54</v>
      </c>
      <c r="D115" s="17">
        <v>227792849</v>
      </c>
      <c r="E115" s="17">
        <v>-21156901</v>
      </c>
      <c r="F115" s="18">
        <f t="shared" ref="F115:F123" si="39">D115+E115</f>
        <v>206635948</v>
      </c>
      <c r="G115" s="18">
        <v>41889096</v>
      </c>
      <c r="H115" s="17">
        <v>41889096</v>
      </c>
      <c r="I115" s="17">
        <f t="shared" ref="I115:I123" si="40">F115-G115</f>
        <v>164746852</v>
      </c>
    </row>
    <row r="116" spans="1:9" s="14" customFormat="1" ht="12.75" hidden="1" customHeight="1" x14ac:dyDescent="0.2">
      <c r="B116" s="15" t="s">
        <v>55</v>
      </c>
      <c r="C116" s="16" t="s">
        <v>56</v>
      </c>
      <c r="D116" s="17">
        <v>21122100</v>
      </c>
      <c r="E116" s="17">
        <v>0</v>
      </c>
      <c r="F116" s="18">
        <f t="shared" si="39"/>
        <v>21122100</v>
      </c>
      <c r="G116" s="18">
        <v>5304570</v>
      </c>
      <c r="H116" s="17">
        <v>4836700</v>
      </c>
      <c r="I116" s="17">
        <f t="shared" si="40"/>
        <v>15817530</v>
      </c>
    </row>
    <row r="117" spans="1:9" s="14" customFormat="1" ht="25.5" hidden="1" customHeight="1" x14ac:dyDescent="0.2">
      <c r="B117" s="15" t="s">
        <v>57</v>
      </c>
      <c r="C117" s="22" t="s">
        <v>58</v>
      </c>
      <c r="D117" s="17">
        <v>28481218</v>
      </c>
      <c r="E117" s="17">
        <v>19184077</v>
      </c>
      <c r="F117" s="18">
        <f t="shared" si="39"/>
        <v>47665295</v>
      </c>
      <c r="G117" s="18">
        <v>2604007</v>
      </c>
      <c r="H117" s="17">
        <v>2592979</v>
      </c>
      <c r="I117" s="17">
        <f t="shared" si="40"/>
        <v>45061288</v>
      </c>
    </row>
    <row r="118" spans="1:9" s="14" customFormat="1" ht="12.75" hidden="1" customHeight="1" x14ac:dyDescent="0.2">
      <c r="B118" s="15" t="s">
        <v>59</v>
      </c>
      <c r="C118" s="16" t="s">
        <v>60</v>
      </c>
      <c r="D118" s="17">
        <v>4670919</v>
      </c>
      <c r="E118" s="17">
        <v>58702</v>
      </c>
      <c r="F118" s="18">
        <f t="shared" si="39"/>
        <v>4729621</v>
      </c>
      <c r="G118" s="18">
        <v>976009</v>
      </c>
      <c r="H118" s="17">
        <v>968258</v>
      </c>
      <c r="I118" s="17">
        <f t="shared" si="40"/>
        <v>3753612</v>
      </c>
    </row>
    <row r="119" spans="1:9" s="14" customFormat="1" ht="25.5" hidden="1" customHeight="1" x14ac:dyDescent="0.2">
      <c r="B119" s="15" t="s">
        <v>61</v>
      </c>
      <c r="C119" s="22" t="s">
        <v>62</v>
      </c>
      <c r="D119" s="17">
        <v>46448158</v>
      </c>
      <c r="E119" s="17">
        <v>2481646</v>
      </c>
      <c r="F119" s="18">
        <f t="shared" si="39"/>
        <v>48929804</v>
      </c>
      <c r="G119" s="18">
        <v>6068400</v>
      </c>
      <c r="H119" s="17">
        <v>6033913</v>
      </c>
      <c r="I119" s="17">
        <f t="shared" si="40"/>
        <v>42861404</v>
      </c>
    </row>
    <row r="120" spans="1:9" s="14" customFormat="1" ht="12.75" hidden="1" customHeight="1" x14ac:dyDescent="0.2">
      <c r="B120" s="15" t="s">
        <v>63</v>
      </c>
      <c r="C120" s="16" t="s">
        <v>64</v>
      </c>
      <c r="D120" s="17">
        <v>1380636</v>
      </c>
      <c r="E120" s="17">
        <v>0</v>
      </c>
      <c r="F120" s="18">
        <f t="shared" si="39"/>
        <v>1380636</v>
      </c>
      <c r="G120" s="18">
        <v>315119</v>
      </c>
      <c r="H120" s="17">
        <v>314130</v>
      </c>
      <c r="I120" s="17">
        <f t="shared" si="40"/>
        <v>1065517</v>
      </c>
    </row>
    <row r="121" spans="1:9" s="14" customFormat="1" ht="12.75" hidden="1" customHeight="1" x14ac:dyDescent="0.2">
      <c r="B121" s="15" t="s">
        <v>65</v>
      </c>
      <c r="C121" s="16" t="s">
        <v>66</v>
      </c>
      <c r="D121" s="17">
        <v>28918716</v>
      </c>
      <c r="E121" s="17">
        <v>962601</v>
      </c>
      <c r="F121" s="18">
        <f t="shared" si="39"/>
        <v>29881317</v>
      </c>
      <c r="G121" s="18">
        <v>2416123</v>
      </c>
      <c r="H121" s="17">
        <v>2408871</v>
      </c>
      <c r="I121" s="17">
        <f t="shared" si="40"/>
        <v>27465194</v>
      </c>
    </row>
    <row r="122" spans="1:9" s="14" customFormat="1" ht="12.75" hidden="1" customHeight="1" x14ac:dyDescent="0.2">
      <c r="B122" s="15" t="s">
        <v>67</v>
      </c>
      <c r="C122" s="16" t="s">
        <v>68</v>
      </c>
      <c r="D122" s="17">
        <v>48062918</v>
      </c>
      <c r="E122" s="17">
        <v>195452</v>
      </c>
      <c r="F122" s="18">
        <f t="shared" si="39"/>
        <v>48258370</v>
      </c>
      <c r="G122" s="18">
        <v>3158634</v>
      </c>
      <c r="H122" s="17">
        <v>3096610</v>
      </c>
      <c r="I122" s="17">
        <f t="shared" si="40"/>
        <v>45099736</v>
      </c>
    </row>
    <row r="123" spans="1:9" s="14" customFormat="1" ht="12.75" hidden="1" customHeight="1" x14ac:dyDescent="0.2">
      <c r="B123" s="15" t="s">
        <v>69</v>
      </c>
      <c r="C123" s="16" t="s">
        <v>70</v>
      </c>
      <c r="D123" s="17">
        <v>10494336</v>
      </c>
      <c r="E123" s="17">
        <v>8867702</v>
      </c>
      <c r="F123" s="18">
        <f t="shared" si="39"/>
        <v>19362038</v>
      </c>
      <c r="G123" s="18">
        <v>9509739</v>
      </c>
      <c r="H123" s="17">
        <v>9509739</v>
      </c>
      <c r="I123" s="17">
        <f t="shared" si="40"/>
        <v>9852299</v>
      </c>
    </row>
    <row r="124" spans="1:9" s="14" customFormat="1" ht="4.5" hidden="1" customHeight="1" x14ac:dyDescent="0.2">
      <c r="A124" s="24"/>
      <c r="B124" s="25"/>
      <c r="C124" s="26"/>
      <c r="D124" s="27"/>
      <c r="E124" s="27"/>
      <c r="F124" s="27"/>
      <c r="G124" s="28"/>
      <c r="H124" s="27"/>
      <c r="I124" s="27"/>
    </row>
    <row r="125" spans="1:9" s="14" customFormat="1" ht="25.5" customHeight="1" x14ac:dyDescent="0.2">
      <c r="A125" s="15" t="s">
        <v>71</v>
      </c>
      <c r="B125" s="23" t="s">
        <v>72</v>
      </c>
      <c r="C125" s="23"/>
      <c r="D125" s="17">
        <f>SUM(D126:D134)</f>
        <v>3098281365</v>
      </c>
      <c r="E125" s="17">
        <f t="shared" ref="E125:I125" si="41">SUM(E126:E134)</f>
        <v>-179764746</v>
      </c>
      <c r="F125" s="17">
        <f t="shared" si="41"/>
        <v>2918516619</v>
      </c>
      <c r="G125" s="17">
        <f t="shared" si="41"/>
        <v>1117028941</v>
      </c>
      <c r="H125" s="17">
        <f t="shared" si="41"/>
        <v>1113182755</v>
      </c>
      <c r="I125" s="17">
        <f t="shared" si="41"/>
        <v>1801487678</v>
      </c>
    </row>
    <row r="126" spans="1:9" s="14" customFormat="1" ht="25.5" customHeight="1" x14ac:dyDescent="0.2">
      <c r="B126" s="15" t="s">
        <v>73</v>
      </c>
      <c r="C126" s="22" t="s">
        <v>74</v>
      </c>
      <c r="D126" s="17">
        <v>1307051832</v>
      </c>
      <c r="E126" s="17">
        <v>-150264366</v>
      </c>
      <c r="F126" s="18">
        <f t="shared" ref="F126:F130" si="42">D126+E126</f>
        <v>1156787466</v>
      </c>
      <c r="G126" s="18">
        <v>433087905</v>
      </c>
      <c r="H126" s="17">
        <v>433087905</v>
      </c>
      <c r="I126" s="17">
        <f t="shared" ref="I126:I130" si="43">F126-G126</f>
        <v>723699561</v>
      </c>
    </row>
    <row r="127" spans="1:9" s="14" customFormat="1" ht="12.75" customHeight="1" x14ac:dyDescent="0.2">
      <c r="B127" s="15" t="s">
        <v>75</v>
      </c>
      <c r="C127" s="16" t="s">
        <v>76</v>
      </c>
      <c r="D127" s="17">
        <v>36388993</v>
      </c>
      <c r="E127" s="17">
        <v>2931687</v>
      </c>
      <c r="F127" s="18">
        <f t="shared" si="42"/>
        <v>39320680</v>
      </c>
      <c r="G127" s="18">
        <v>18619293</v>
      </c>
      <c r="H127" s="17">
        <v>18619293</v>
      </c>
      <c r="I127" s="17">
        <f t="shared" si="43"/>
        <v>20701387</v>
      </c>
    </row>
    <row r="128" spans="1:9" s="14" customFormat="1" ht="12.75" customHeight="1" x14ac:dyDescent="0.2">
      <c r="B128" s="15" t="s">
        <v>77</v>
      </c>
      <c r="C128" s="16" t="s">
        <v>78</v>
      </c>
      <c r="D128" s="17">
        <v>0</v>
      </c>
      <c r="E128" s="17">
        <v>1421375</v>
      </c>
      <c r="F128" s="18">
        <f t="shared" si="42"/>
        <v>1421375</v>
      </c>
      <c r="G128" s="18">
        <v>1413875</v>
      </c>
      <c r="H128" s="17">
        <v>1413875</v>
      </c>
      <c r="I128" s="17">
        <f t="shared" si="43"/>
        <v>7500</v>
      </c>
    </row>
    <row r="129" spans="1:9" s="14" customFormat="1" ht="12.75" customHeight="1" x14ac:dyDescent="0.2">
      <c r="B129" s="15" t="s">
        <v>79</v>
      </c>
      <c r="C129" s="16" t="s">
        <v>80</v>
      </c>
      <c r="D129" s="17">
        <v>154840540</v>
      </c>
      <c r="E129" s="17">
        <v>-33853442</v>
      </c>
      <c r="F129" s="18">
        <f t="shared" si="42"/>
        <v>120987098</v>
      </c>
      <c r="G129" s="18">
        <v>22480378</v>
      </c>
      <c r="H129" s="17">
        <v>18634192</v>
      </c>
      <c r="I129" s="17">
        <f t="shared" si="43"/>
        <v>98506720</v>
      </c>
    </row>
    <row r="130" spans="1:9" s="14" customFormat="1" ht="12.75" customHeight="1" x14ac:dyDescent="0.2">
      <c r="B130" s="15" t="s">
        <v>81</v>
      </c>
      <c r="C130" s="16" t="s">
        <v>82</v>
      </c>
      <c r="D130" s="17">
        <v>1600000000</v>
      </c>
      <c r="E130" s="17">
        <v>0</v>
      </c>
      <c r="F130" s="18">
        <f t="shared" si="42"/>
        <v>1600000000</v>
      </c>
      <c r="G130" s="18">
        <v>641427490</v>
      </c>
      <c r="H130" s="17">
        <v>641427490</v>
      </c>
      <c r="I130" s="17">
        <f t="shared" si="43"/>
        <v>958572510</v>
      </c>
    </row>
    <row r="131" spans="1:9" s="14" customFormat="1" ht="25.5" customHeight="1" x14ac:dyDescent="0.2">
      <c r="B131" s="15" t="s">
        <v>83</v>
      </c>
      <c r="C131" s="22" t="s">
        <v>84</v>
      </c>
      <c r="D131" s="17">
        <v>0</v>
      </c>
      <c r="E131" s="17">
        <v>0</v>
      </c>
      <c r="F131" s="17">
        <v>0</v>
      </c>
      <c r="G131" s="18">
        <v>0</v>
      </c>
      <c r="H131" s="17">
        <v>0</v>
      </c>
      <c r="I131" s="17">
        <v>0</v>
      </c>
    </row>
    <row r="132" spans="1:9" s="14" customFormat="1" ht="12.75" customHeight="1" x14ac:dyDescent="0.2">
      <c r="B132" s="15" t="s">
        <v>85</v>
      </c>
      <c r="C132" s="16" t="s">
        <v>86</v>
      </c>
      <c r="D132" s="17">
        <v>0</v>
      </c>
      <c r="E132" s="17">
        <v>0</v>
      </c>
      <c r="F132" s="17">
        <v>0</v>
      </c>
      <c r="G132" s="18">
        <v>0</v>
      </c>
      <c r="H132" s="17">
        <v>0</v>
      </c>
      <c r="I132" s="17">
        <v>0</v>
      </c>
    </row>
    <row r="133" spans="1:9" s="14" customFormat="1" ht="12.75" customHeight="1" x14ac:dyDescent="0.2">
      <c r="B133" s="15" t="s">
        <v>87</v>
      </c>
      <c r="C133" s="16" t="s">
        <v>88</v>
      </c>
      <c r="D133" s="17">
        <v>0</v>
      </c>
      <c r="E133" s="17">
        <v>0</v>
      </c>
      <c r="F133" s="17">
        <v>0</v>
      </c>
      <c r="G133" s="18">
        <v>0</v>
      </c>
      <c r="H133" s="17">
        <v>0</v>
      </c>
      <c r="I133" s="17">
        <v>0</v>
      </c>
    </row>
    <row r="134" spans="1:9" s="14" customFormat="1" ht="12.75" customHeight="1" x14ac:dyDescent="0.2">
      <c r="B134" s="15" t="s">
        <v>89</v>
      </c>
      <c r="C134" s="16" t="s">
        <v>90</v>
      </c>
      <c r="D134" s="17">
        <v>0</v>
      </c>
      <c r="E134" s="17">
        <v>0</v>
      </c>
      <c r="F134" s="17">
        <v>0</v>
      </c>
      <c r="G134" s="18">
        <v>0</v>
      </c>
      <c r="H134" s="17">
        <v>0</v>
      </c>
      <c r="I134" s="17">
        <v>0</v>
      </c>
    </row>
    <row r="135" spans="1:9" s="14" customFormat="1" ht="4.5" customHeight="1" x14ac:dyDescent="0.2">
      <c r="B135" s="15"/>
      <c r="C135" s="16"/>
      <c r="D135" s="17"/>
      <c r="E135" s="17"/>
      <c r="F135" s="17"/>
      <c r="G135" s="18"/>
      <c r="H135" s="17"/>
      <c r="I135" s="17"/>
    </row>
    <row r="136" spans="1:9" s="14" customFormat="1" ht="12.75" customHeight="1" x14ac:dyDescent="0.2">
      <c r="A136" s="15" t="s">
        <v>91</v>
      </c>
      <c r="B136" s="21" t="s">
        <v>92</v>
      </c>
      <c r="C136" s="21"/>
      <c r="D136" s="17">
        <f>SUM(D137:D145)</f>
        <v>73015800</v>
      </c>
      <c r="E136" s="17">
        <f t="shared" ref="E136:I136" si="44">SUM(E137:E145)</f>
        <v>-7488927</v>
      </c>
      <c r="F136" s="17">
        <f t="shared" si="44"/>
        <v>65526873</v>
      </c>
      <c r="G136" s="17">
        <f t="shared" si="44"/>
        <v>12806134</v>
      </c>
      <c r="H136" s="17">
        <f t="shared" si="44"/>
        <v>12806134</v>
      </c>
      <c r="I136" s="17">
        <f t="shared" si="44"/>
        <v>52720739</v>
      </c>
    </row>
    <row r="137" spans="1:9" s="14" customFormat="1" ht="12.75" customHeight="1" x14ac:dyDescent="0.2">
      <c r="B137" s="15" t="s">
        <v>93</v>
      </c>
      <c r="C137" s="16" t="s">
        <v>94</v>
      </c>
      <c r="D137" s="17">
        <v>33588156</v>
      </c>
      <c r="E137" s="17">
        <v>-18601026</v>
      </c>
      <c r="F137" s="18">
        <f t="shared" ref="F137:F142" si="45">D137+E137</f>
        <v>14987130</v>
      </c>
      <c r="G137" s="18">
        <v>120000</v>
      </c>
      <c r="H137" s="17">
        <v>120000</v>
      </c>
      <c r="I137" s="17">
        <f t="shared" ref="I137:I145" si="46">F137-G137</f>
        <v>14867130</v>
      </c>
    </row>
    <row r="138" spans="1:9" s="14" customFormat="1" ht="12.75" customHeight="1" x14ac:dyDescent="0.2">
      <c r="B138" s="15" t="s">
        <v>95</v>
      </c>
      <c r="C138" s="16" t="s">
        <v>96</v>
      </c>
      <c r="D138" s="17">
        <v>218892</v>
      </c>
      <c r="E138" s="17">
        <v>-106226</v>
      </c>
      <c r="F138" s="18">
        <f t="shared" si="45"/>
        <v>112666</v>
      </c>
      <c r="G138" s="18">
        <v>0</v>
      </c>
      <c r="H138" s="17">
        <v>0</v>
      </c>
      <c r="I138" s="17">
        <f t="shared" si="46"/>
        <v>112666</v>
      </c>
    </row>
    <row r="139" spans="1:9" s="14" customFormat="1" ht="12.75" customHeight="1" x14ac:dyDescent="0.2">
      <c r="B139" s="15" t="s">
        <v>97</v>
      </c>
      <c r="C139" s="16" t="s">
        <v>98</v>
      </c>
      <c r="D139" s="17">
        <v>1039940</v>
      </c>
      <c r="E139" s="17">
        <v>-679940</v>
      </c>
      <c r="F139" s="18">
        <f t="shared" si="45"/>
        <v>360000</v>
      </c>
      <c r="G139" s="18">
        <v>0</v>
      </c>
      <c r="H139" s="17">
        <v>0</v>
      </c>
      <c r="I139" s="17">
        <f t="shared" si="46"/>
        <v>360000</v>
      </c>
    </row>
    <row r="140" spans="1:9" s="14" customFormat="1" ht="12.75" customHeight="1" x14ac:dyDescent="0.2">
      <c r="B140" s="15" t="s">
        <v>99</v>
      </c>
      <c r="C140" s="16" t="s">
        <v>100</v>
      </c>
      <c r="D140" s="17">
        <v>0</v>
      </c>
      <c r="E140" s="17">
        <v>28847</v>
      </c>
      <c r="F140" s="18">
        <f t="shared" si="45"/>
        <v>28847</v>
      </c>
      <c r="G140" s="18">
        <v>0</v>
      </c>
      <c r="H140" s="17">
        <v>0</v>
      </c>
      <c r="I140" s="17">
        <f t="shared" si="46"/>
        <v>28847</v>
      </c>
    </row>
    <row r="141" spans="1:9" s="14" customFormat="1" ht="12.75" customHeight="1" x14ac:dyDescent="0.2">
      <c r="B141" s="15" t="s">
        <v>101</v>
      </c>
      <c r="C141" s="16" t="s">
        <v>102</v>
      </c>
      <c r="D141" s="17">
        <v>3867360</v>
      </c>
      <c r="E141" s="17">
        <v>-1043608</v>
      </c>
      <c r="F141" s="18">
        <f t="shared" si="45"/>
        <v>2823752</v>
      </c>
      <c r="G141" s="18">
        <v>0</v>
      </c>
      <c r="H141" s="17">
        <v>0</v>
      </c>
      <c r="I141" s="17">
        <f t="shared" si="46"/>
        <v>2823752</v>
      </c>
    </row>
    <row r="142" spans="1:9" s="14" customFormat="1" ht="12.75" customHeight="1" x14ac:dyDescent="0.2">
      <c r="B142" s="15" t="s">
        <v>103</v>
      </c>
      <c r="C142" s="16" t="s">
        <v>104</v>
      </c>
      <c r="D142" s="17">
        <v>14918832</v>
      </c>
      <c r="E142" s="17">
        <v>5882841</v>
      </c>
      <c r="F142" s="18">
        <f t="shared" si="45"/>
        <v>20801673</v>
      </c>
      <c r="G142" s="18">
        <v>686134</v>
      </c>
      <c r="H142" s="17">
        <v>686134</v>
      </c>
      <c r="I142" s="17">
        <f t="shared" si="46"/>
        <v>20115539</v>
      </c>
    </row>
    <row r="143" spans="1:9" s="14" customFormat="1" ht="12.75" customHeight="1" x14ac:dyDescent="0.2">
      <c r="B143" s="15" t="s">
        <v>105</v>
      </c>
      <c r="C143" s="16" t="s">
        <v>106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f t="shared" si="46"/>
        <v>0</v>
      </c>
    </row>
    <row r="144" spans="1:9" s="14" customFormat="1" ht="12.75" customHeight="1" x14ac:dyDescent="0.2">
      <c r="B144" s="15" t="s">
        <v>107</v>
      </c>
      <c r="C144" s="16" t="s">
        <v>108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f t="shared" si="46"/>
        <v>0</v>
      </c>
    </row>
    <row r="145" spans="1:9" s="14" customFormat="1" ht="12.75" customHeight="1" x14ac:dyDescent="0.2">
      <c r="B145" s="15" t="s">
        <v>109</v>
      </c>
      <c r="C145" s="16" t="s">
        <v>110</v>
      </c>
      <c r="D145" s="17">
        <v>19382620</v>
      </c>
      <c r="E145" s="17">
        <v>7030185</v>
      </c>
      <c r="F145" s="18">
        <f t="shared" ref="F145" si="47">D145+E145</f>
        <v>26412805</v>
      </c>
      <c r="G145" s="18">
        <v>12000000</v>
      </c>
      <c r="H145" s="17">
        <v>12000000</v>
      </c>
      <c r="I145" s="17">
        <f t="shared" si="46"/>
        <v>14412805</v>
      </c>
    </row>
    <row r="146" spans="1:9" s="14" customFormat="1" ht="4.5" customHeight="1" x14ac:dyDescent="0.2">
      <c r="B146" s="15"/>
      <c r="C146" s="16"/>
      <c r="D146" s="17"/>
      <c r="E146" s="17"/>
      <c r="F146" s="17"/>
      <c r="G146" s="18"/>
      <c r="H146" s="17"/>
      <c r="I146" s="17"/>
    </row>
    <row r="147" spans="1:9" s="14" customFormat="1" ht="12.75" customHeight="1" x14ac:dyDescent="0.2">
      <c r="A147" s="15" t="s">
        <v>111</v>
      </c>
      <c r="B147" s="21" t="s">
        <v>112</v>
      </c>
      <c r="C147" s="21"/>
      <c r="D147" s="17">
        <f>SUM(D148:D150)</f>
        <v>2466262993</v>
      </c>
      <c r="E147" s="17">
        <f t="shared" ref="E147" si="48">SUM(E148:E150)</f>
        <v>-478239160</v>
      </c>
      <c r="F147" s="17">
        <f>SUM(F148:F150)</f>
        <v>1988023833</v>
      </c>
      <c r="G147" s="17">
        <f>SUM(G148:G150)</f>
        <v>343875419</v>
      </c>
      <c r="H147" s="17">
        <f t="shared" ref="H147" si="49">SUM(H148:H150)</f>
        <v>343775426</v>
      </c>
      <c r="I147" s="17">
        <f>SUM(I148:I150)</f>
        <v>1644148414</v>
      </c>
    </row>
    <row r="148" spans="1:9" s="14" customFormat="1" ht="12.75" customHeight="1" x14ac:dyDescent="0.2">
      <c r="B148" s="15" t="s">
        <v>113</v>
      </c>
      <c r="C148" s="16" t="s">
        <v>114</v>
      </c>
      <c r="D148" s="17">
        <v>2261323621</v>
      </c>
      <c r="E148" s="17">
        <v>-454439401</v>
      </c>
      <c r="F148" s="18">
        <f t="shared" ref="F148:F150" si="50">D148+E148</f>
        <v>1806884220</v>
      </c>
      <c r="G148" s="18">
        <v>333259275</v>
      </c>
      <c r="H148" s="17">
        <v>333159282</v>
      </c>
      <c r="I148" s="17">
        <f t="shared" ref="I148:I150" si="51">F148-G148</f>
        <v>1473624945</v>
      </c>
    </row>
    <row r="149" spans="1:9" s="14" customFormat="1" ht="12.75" customHeight="1" x14ac:dyDescent="0.2">
      <c r="B149" s="15" t="s">
        <v>115</v>
      </c>
      <c r="C149" s="16" t="s">
        <v>116</v>
      </c>
      <c r="D149" s="17">
        <v>204939372</v>
      </c>
      <c r="E149" s="17">
        <v>-23799759</v>
      </c>
      <c r="F149" s="18">
        <f t="shared" si="50"/>
        <v>181139613</v>
      </c>
      <c r="G149" s="18">
        <v>10616144</v>
      </c>
      <c r="H149" s="17">
        <v>10616144</v>
      </c>
      <c r="I149" s="17">
        <f t="shared" si="51"/>
        <v>170523469</v>
      </c>
    </row>
    <row r="150" spans="1:9" s="14" customFormat="1" ht="12.75" customHeight="1" x14ac:dyDescent="0.2">
      <c r="B150" s="15" t="s">
        <v>117</v>
      </c>
      <c r="C150" s="16" t="s">
        <v>118</v>
      </c>
      <c r="D150" s="17">
        <v>0</v>
      </c>
      <c r="E150" s="17">
        <v>0</v>
      </c>
      <c r="F150" s="17">
        <f t="shared" si="50"/>
        <v>0</v>
      </c>
      <c r="G150" s="18">
        <v>0</v>
      </c>
      <c r="H150" s="17">
        <v>0</v>
      </c>
      <c r="I150" s="17">
        <f t="shared" si="51"/>
        <v>0</v>
      </c>
    </row>
    <row r="151" spans="1:9" s="14" customFormat="1" ht="4.5" customHeight="1" x14ac:dyDescent="0.2">
      <c r="B151" s="15"/>
      <c r="C151" s="16"/>
      <c r="D151" s="17"/>
      <c r="E151" s="17"/>
      <c r="F151" s="17"/>
      <c r="G151" s="18"/>
      <c r="H151" s="17"/>
      <c r="I151" s="17"/>
    </row>
    <row r="152" spans="1:9" s="14" customFormat="1" ht="12.75" customHeight="1" x14ac:dyDescent="0.2">
      <c r="A152" s="15" t="s">
        <v>119</v>
      </c>
      <c r="B152" s="21" t="s">
        <v>120</v>
      </c>
      <c r="C152" s="21"/>
      <c r="D152" s="17">
        <f>SUM(D153:D160)</f>
        <v>0</v>
      </c>
      <c r="E152" s="17">
        <f>SUM(E153:E160)</f>
        <v>575746414</v>
      </c>
      <c r="F152" s="17">
        <f t="shared" ref="F152:I152" si="52">SUM(F153:F160)</f>
        <v>575746414</v>
      </c>
      <c r="G152" s="17">
        <f t="shared" si="52"/>
        <v>0</v>
      </c>
      <c r="H152" s="17">
        <f t="shared" si="52"/>
        <v>0</v>
      </c>
      <c r="I152" s="17">
        <f t="shared" si="52"/>
        <v>575746414</v>
      </c>
    </row>
    <row r="153" spans="1:9" s="14" customFormat="1" ht="25.5" customHeight="1" x14ac:dyDescent="0.2">
      <c r="B153" s="15" t="s">
        <v>121</v>
      </c>
      <c r="C153" s="22" t="s">
        <v>122</v>
      </c>
      <c r="D153" s="17">
        <v>0</v>
      </c>
      <c r="E153" s="17">
        <v>0</v>
      </c>
      <c r="F153" s="17">
        <v>0</v>
      </c>
      <c r="G153" s="18">
        <v>0</v>
      </c>
      <c r="H153" s="17">
        <v>0</v>
      </c>
      <c r="I153" s="17">
        <v>0</v>
      </c>
    </row>
    <row r="154" spans="1:9" s="14" customFormat="1" ht="12.75" customHeight="1" x14ac:dyDescent="0.2">
      <c r="B154" s="15" t="s">
        <v>123</v>
      </c>
      <c r="C154" s="16" t="s">
        <v>124</v>
      </c>
      <c r="D154" s="17">
        <v>0</v>
      </c>
      <c r="E154" s="17">
        <v>0</v>
      </c>
      <c r="F154" s="17">
        <v>0</v>
      </c>
      <c r="G154" s="18">
        <v>0</v>
      </c>
      <c r="H154" s="17">
        <v>0</v>
      </c>
      <c r="I154" s="17">
        <v>0</v>
      </c>
    </row>
    <row r="155" spans="1:9" s="14" customFormat="1" ht="12.75" customHeight="1" x14ac:dyDescent="0.2">
      <c r="B155" s="15" t="s">
        <v>125</v>
      </c>
      <c r="C155" s="16" t="s">
        <v>126</v>
      </c>
      <c r="D155" s="17">
        <v>0</v>
      </c>
      <c r="E155" s="17">
        <v>0</v>
      </c>
      <c r="F155" s="17">
        <v>0</v>
      </c>
      <c r="G155" s="18">
        <v>0</v>
      </c>
      <c r="H155" s="17">
        <v>0</v>
      </c>
      <c r="I155" s="17">
        <v>0</v>
      </c>
    </row>
    <row r="156" spans="1:9" s="14" customFormat="1" ht="12.75" customHeight="1" x14ac:dyDescent="0.2">
      <c r="B156" s="15" t="s">
        <v>127</v>
      </c>
      <c r="C156" s="16" t="s">
        <v>128</v>
      </c>
      <c r="D156" s="17">
        <v>0</v>
      </c>
      <c r="E156" s="17">
        <v>0</v>
      </c>
      <c r="F156" s="17">
        <v>0</v>
      </c>
      <c r="G156" s="18">
        <v>0</v>
      </c>
      <c r="H156" s="17">
        <v>0</v>
      </c>
      <c r="I156" s="17">
        <v>0</v>
      </c>
    </row>
    <row r="157" spans="1:9" s="14" customFormat="1" ht="25.5" customHeight="1" x14ac:dyDescent="0.2">
      <c r="B157" s="15" t="s">
        <v>129</v>
      </c>
      <c r="C157" s="22" t="s">
        <v>130</v>
      </c>
      <c r="D157" s="17">
        <v>0</v>
      </c>
      <c r="E157" s="17">
        <v>0</v>
      </c>
      <c r="F157" s="18">
        <f t="shared" ref="F157" si="53">D157+E157</f>
        <v>0</v>
      </c>
      <c r="G157" s="18">
        <v>0</v>
      </c>
      <c r="H157" s="17">
        <v>0</v>
      </c>
      <c r="I157" s="17">
        <f t="shared" ref="I157" si="54">F157-G157</f>
        <v>0</v>
      </c>
    </row>
    <row r="158" spans="1:9" s="14" customFormat="1" ht="12.75" customHeight="1" x14ac:dyDescent="0.2">
      <c r="C158" s="16" t="s">
        <v>131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</row>
    <row r="159" spans="1:9" s="14" customFormat="1" ht="12.75" customHeight="1" x14ac:dyDescent="0.2">
      <c r="B159" s="15" t="s">
        <v>132</v>
      </c>
      <c r="C159" s="16" t="s">
        <v>133</v>
      </c>
      <c r="D159" s="17">
        <v>0</v>
      </c>
      <c r="E159" s="17">
        <v>0</v>
      </c>
      <c r="F159" s="17">
        <v>0</v>
      </c>
      <c r="G159" s="18">
        <v>0</v>
      </c>
      <c r="H159" s="17">
        <v>0</v>
      </c>
      <c r="I159" s="17">
        <v>0</v>
      </c>
    </row>
    <row r="160" spans="1:9" s="14" customFormat="1" ht="25.5" customHeight="1" x14ac:dyDescent="0.2">
      <c r="B160" s="15" t="s">
        <v>134</v>
      </c>
      <c r="C160" s="22" t="s">
        <v>135</v>
      </c>
      <c r="D160" s="17">
        <v>0</v>
      </c>
      <c r="E160" s="17">
        <v>575746414</v>
      </c>
      <c r="F160" s="18">
        <f t="shared" ref="F160" si="55">D160+E160</f>
        <v>575746414</v>
      </c>
      <c r="G160" s="18">
        <v>0</v>
      </c>
      <c r="H160" s="17">
        <v>0</v>
      </c>
      <c r="I160" s="17">
        <f t="shared" ref="I160" si="56">F160-G160</f>
        <v>575746414</v>
      </c>
    </row>
    <row r="161" spans="1:9" s="14" customFormat="1" ht="4.5" customHeight="1" x14ac:dyDescent="0.2">
      <c r="B161" s="15"/>
      <c r="C161" s="22"/>
      <c r="D161" s="17"/>
      <c r="E161" s="17"/>
      <c r="F161" s="17"/>
      <c r="G161" s="18"/>
      <c r="H161" s="17"/>
      <c r="I161" s="17"/>
    </row>
    <row r="162" spans="1:9" s="14" customFormat="1" ht="12.75" customHeight="1" x14ac:dyDescent="0.2">
      <c r="A162" s="15" t="s">
        <v>136</v>
      </c>
      <c r="B162" s="35" t="s">
        <v>137</v>
      </c>
      <c r="C162" s="35"/>
      <c r="D162" s="17">
        <f>SUM(D163:D165)</f>
        <v>17868095700</v>
      </c>
      <c r="E162" s="17">
        <f t="shared" ref="E162:I162" si="57">SUM(E163:E165)</f>
        <v>-614562099</v>
      </c>
      <c r="F162" s="17">
        <f t="shared" si="57"/>
        <v>17253533601</v>
      </c>
      <c r="G162" s="17">
        <f t="shared" si="57"/>
        <v>9935739712</v>
      </c>
      <c r="H162" s="17">
        <f t="shared" si="57"/>
        <v>9892982161</v>
      </c>
      <c r="I162" s="17">
        <f t="shared" si="57"/>
        <v>7317793889</v>
      </c>
    </row>
    <row r="163" spans="1:9" s="14" customFormat="1" ht="12.75" customHeight="1" x14ac:dyDescent="0.2">
      <c r="B163" s="15" t="s">
        <v>138</v>
      </c>
      <c r="C163" s="16" t="s">
        <v>139</v>
      </c>
      <c r="D163" s="17">
        <v>0</v>
      </c>
      <c r="E163" s="17">
        <v>0</v>
      </c>
      <c r="F163" s="17">
        <v>0</v>
      </c>
      <c r="G163" s="18">
        <v>0</v>
      </c>
      <c r="H163" s="17">
        <v>0</v>
      </c>
      <c r="I163" s="17">
        <v>0</v>
      </c>
    </row>
    <row r="164" spans="1:9" s="14" customFormat="1" ht="12.75" customHeight="1" x14ac:dyDescent="0.2">
      <c r="B164" s="15" t="s">
        <v>140</v>
      </c>
      <c r="C164" s="16" t="s">
        <v>141</v>
      </c>
      <c r="D164" s="17">
        <v>17868095700</v>
      </c>
      <c r="E164" s="17">
        <v>-614562099</v>
      </c>
      <c r="F164" s="18">
        <f t="shared" ref="F164:F165" si="58">D164+E164</f>
        <v>17253533601</v>
      </c>
      <c r="G164" s="18">
        <v>9935739712</v>
      </c>
      <c r="H164" s="17">
        <v>9892982161</v>
      </c>
      <c r="I164" s="17">
        <f t="shared" ref="I164:I165" si="59">F164-G164</f>
        <v>7317793889</v>
      </c>
    </row>
    <row r="165" spans="1:9" s="14" customFormat="1" ht="12.75" customHeight="1" x14ac:dyDescent="0.2">
      <c r="B165" s="15" t="s">
        <v>142</v>
      </c>
      <c r="C165" s="16" t="s">
        <v>143</v>
      </c>
      <c r="D165" s="17">
        <v>0</v>
      </c>
      <c r="E165" s="17">
        <v>0</v>
      </c>
      <c r="F165" s="18">
        <f t="shared" si="58"/>
        <v>0</v>
      </c>
      <c r="G165" s="18">
        <v>0</v>
      </c>
      <c r="H165" s="17">
        <v>0</v>
      </c>
      <c r="I165" s="17">
        <f t="shared" si="59"/>
        <v>0</v>
      </c>
    </row>
    <row r="166" spans="1:9" s="14" customFormat="1" ht="4.5" customHeight="1" x14ac:dyDescent="0.2">
      <c r="B166" s="15"/>
      <c r="C166" s="16"/>
      <c r="D166" s="17"/>
      <c r="E166" s="17"/>
      <c r="F166" s="17"/>
      <c r="G166" s="18"/>
      <c r="H166" s="17"/>
      <c r="I166" s="17"/>
    </row>
    <row r="167" spans="1:9" s="14" customFormat="1" ht="12.75" customHeight="1" x14ac:dyDescent="0.2">
      <c r="A167" s="15" t="s">
        <v>144</v>
      </c>
      <c r="B167" s="35" t="s">
        <v>145</v>
      </c>
      <c r="C167" s="35"/>
      <c r="D167" s="17">
        <f>SUM(D168:D174)</f>
        <v>934187461</v>
      </c>
      <c r="E167" s="17">
        <f t="shared" ref="E167:I167" si="60">SUM(E168:E174)</f>
        <v>0</v>
      </c>
      <c r="F167" s="17">
        <f t="shared" si="60"/>
        <v>934187461</v>
      </c>
      <c r="G167" s="17">
        <f t="shared" si="60"/>
        <v>467174484</v>
      </c>
      <c r="H167" s="17">
        <f t="shared" si="60"/>
        <v>467174484</v>
      </c>
      <c r="I167" s="17">
        <f t="shared" si="60"/>
        <v>467012977</v>
      </c>
    </row>
    <row r="168" spans="1:9" s="14" customFormat="1" ht="12.75" customHeight="1" x14ac:dyDescent="0.2">
      <c r="B168" s="15" t="s">
        <v>146</v>
      </c>
      <c r="C168" s="16" t="s">
        <v>147</v>
      </c>
      <c r="D168" s="17">
        <v>182603543</v>
      </c>
      <c r="E168" s="17">
        <v>0</v>
      </c>
      <c r="F168" s="18">
        <f t="shared" ref="F168:F169" si="61">D168+E168</f>
        <v>182603543</v>
      </c>
      <c r="G168" s="18">
        <v>87271754</v>
      </c>
      <c r="H168" s="18">
        <v>87271754</v>
      </c>
      <c r="I168" s="17">
        <f t="shared" ref="I168:I169" si="62">F168-G168</f>
        <v>95331789</v>
      </c>
    </row>
    <row r="169" spans="1:9" s="14" customFormat="1" ht="12.75" customHeight="1" x14ac:dyDescent="0.2">
      <c r="B169" s="15" t="s">
        <v>148</v>
      </c>
      <c r="C169" s="16" t="s">
        <v>149</v>
      </c>
      <c r="D169" s="17">
        <v>751583918</v>
      </c>
      <c r="E169" s="17">
        <v>0</v>
      </c>
      <c r="F169" s="18">
        <f t="shared" si="61"/>
        <v>751583918</v>
      </c>
      <c r="G169" s="18">
        <v>379902730</v>
      </c>
      <c r="H169" s="18">
        <v>379902730</v>
      </c>
      <c r="I169" s="17">
        <f t="shared" si="62"/>
        <v>371681188</v>
      </c>
    </row>
    <row r="170" spans="1:9" s="14" customFormat="1" ht="12.75" customHeight="1" x14ac:dyDescent="0.2">
      <c r="B170" s="15" t="s">
        <v>150</v>
      </c>
      <c r="C170" s="16" t="s">
        <v>151</v>
      </c>
      <c r="D170" s="17">
        <v>0</v>
      </c>
      <c r="E170" s="17">
        <v>0</v>
      </c>
      <c r="F170" s="17">
        <v>0</v>
      </c>
      <c r="G170" s="18">
        <v>0</v>
      </c>
      <c r="H170" s="17">
        <v>0</v>
      </c>
      <c r="I170" s="17">
        <v>0</v>
      </c>
    </row>
    <row r="171" spans="1:9" s="14" customFormat="1" ht="12.75" customHeight="1" x14ac:dyDescent="0.2">
      <c r="B171" s="15" t="s">
        <v>152</v>
      </c>
      <c r="C171" s="16" t="s">
        <v>153</v>
      </c>
      <c r="D171" s="17">
        <v>0</v>
      </c>
      <c r="E171" s="17">
        <v>0</v>
      </c>
      <c r="F171" s="17">
        <v>0</v>
      </c>
      <c r="G171" s="18">
        <v>0</v>
      </c>
      <c r="H171" s="17">
        <v>0</v>
      </c>
      <c r="I171" s="17">
        <v>0</v>
      </c>
    </row>
    <row r="172" spans="1:9" s="14" customFormat="1" ht="12.75" customHeight="1" x14ac:dyDescent="0.2">
      <c r="B172" s="15" t="s">
        <v>154</v>
      </c>
      <c r="C172" s="16" t="s">
        <v>155</v>
      </c>
      <c r="D172" s="17">
        <v>0</v>
      </c>
      <c r="E172" s="17">
        <v>0</v>
      </c>
      <c r="F172" s="17">
        <v>0</v>
      </c>
      <c r="G172" s="18">
        <v>0</v>
      </c>
      <c r="H172" s="17">
        <v>0</v>
      </c>
      <c r="I172" s="17">
        <v>0</v>
      </c>
    </row>
    <row r="173" spans="1:9" s="14" customFormat="1" ht="12.75" customHeight="1" x14ac:dyDescent="0.2">
      <c r="B173" s="15" t="s">
        <v>156</v>
      </c>
      <c r="C173" s="16" t="s">
        <v>157</v>
      </c>
      <c r="D173" s="17">
        <v>0</v>
      </c>
      <c r="E173" s="17">
        <v>0</v>
      </c>
      <c r="F173" s="17">
        <v>0</v>
      </c>
      <c r="G173" s="18">
        <v>0</v>
      </c>
      <c r="H173" s="17">
        <v>0</v>
      </c>
      <c r="I173" s="17">
        <v>0</v>
      </c>
    </row>
    <row r="174" spans="1:9" s="14" customFormat="1" ht="25.5" customHeight="1" x14ac:dyDescent="0.2">
      <c r="B174" s="15" t="s">
        <v>158</v>
      </c>
      <c r="C174" s="22" t="s">
        <v>159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f t="shared" ref="I174" si="63">F174-G174</f>
        <v>0</v>
      </c>
    </row>
    <row r="175" spans="1:9" s="14" customFormat="1" ht="6" customHeight="1" x14ac:dyDescent="0.2">
      <c r="B175" s="15"/>
      <c r="C175" s="22"/>
      <c r="D175" s="17"/>
      <c r="E175" s="17"/>
      <c r="F175" s="17"/>
      <c r="G175" s="18"/>
      <c r="H175" s="17"/>
      <c r="I175" s="17"/>
    </row>
    <row r="176" spans="1:9" s="38" customFormat="1" ht="12.75" customHeight="1" x14ac:dyDescent="0.2">
      <c r="A176" s="36" t="s">
        <v>161</v>
      </c>
      <c r="B176" s="36"/>
      <c r="C176" s="36"/>
      <c r="D176" s="37">
        <f t="shared" ref="D176:I176" si="64">SUM(D10,D93)</f>
        <v>81941316438</v>
      </c>
      <c r="E176" s="37">
        <f t="shared" si="64"/>
        <v>4344347337</v>
      </c>
      <c r="F176" s="37">
        <f t="shared" si="64"/>
        <v>86285663775</v>
      </c>
      <c r="G176" s="37">
        <f t="shared" si="64"/>
        <v>35419978913</v>
      </c>
      <c r="H176" s="37">
        <f t="shared" si="64"/>
        <v>34980843423</v>
      </c>
      <c r="I176" s="37">
        <f t="shared" si="64"/>
        <v>50865684862</v>
      </c>
    </row>
    <row r="177" spans="1:9" s="2" customFormat="1" ht="12.75" customHeight="1" x14ac:dyDescent="0.2">
      <c r="A177" s="39" t="s">
        <v>162</v>
      </c>
      <c r="B177" s="39"/>
      <c r="C177" s="39"/>
      <c r="D177" s="40"/>
      <c r="E177" s="40"/>
      <c r="F177" s="40"/>
      <c r="G177" s="40"/>
      <c r="H177" s="40"/>
      <c r="I177" s="40"/>
    </row>
    <row r="178" spans="1:9" s="41" customFormat="1" x14ac:dyDescent="0.2">
      <c r="D178" s="42"/>
      <c r="E178" s="42"/>
      <c r="F178" s="42"/>
      <c r="G178" s="42"/>
      <c r="H178" s="42"/>
      <c r="I178" s="42"/>
    </row>
    <row r="179" spans="1:9" s="46" customFormat="1" x14ac:dyDescent="0.2">
      <c r="A179" s="43"/>
      <c r="B179" s="43"/>
      <c r="C179" s="44"/>
      <c r="D179" s="45"/>
      <c r="E179" s="45"/>
      <c r="F179" s="45"/>
      <c r="G179" s="45"/>
      <c r="H179" s="45"/>
      <c r="I179" s="45"/>
    </row>
  </sheetData>
  <mergeCells count="31">
    <mergeCell ref="A177:C177"/>
    <mergeCell ref="B136:C136"/>
    <mergeCell ref="B147:C147"/>
    <mergeCell ref="B152:C152"/>
    <mergeCell ref="B162:C162"/>
    <mergeCell ref="B167:C167"/>
    <mergeCell ref="A176:C176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2022-07-26T15:30:52Z</dcterms:created>
  <dcterms:modified xsi:type="dcterms:W3CDTF">2022-07-26T15:30:53Z</dcterms:modified>
</cp:coreProperties>
</file>