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D45" i="1"/>
  <c r="D44" i="1" s="1"/>
  <c r="C45" i="1"/>
  <c r="E45" i="1" s="1"/>
  <c r="E44" i="1" s="1"/>
  <c r="F44" i="1"/>
  <c r="E42" i="1"/>
  <c r="G41" i="1"/>
  <c r="G38" i="1" s="1"/>
  <c r="F41" i="1"/>
  <c r="D41" i="1"/>
  <c r="C41" i="1"/>
  <c r="C38" i="1" s="1"/>
  <c r="H40" i="1"/>
  <c r="E40" i="1"/>
  <c r="E39" i="1"/>
  <c r="F38" i="1"/>
  <c r="D38" i="1"/>
  <c r="G37" i="1"/>
  <c r="H37" i="1" s="1"/>
  <c r="F37" i="1"/>
  <c r="D37" i="1"/>
  <c r="C37" i="1"/>
  <c r="E37" i="1" s="1"/>
  <c r="G36" i="1"/>
  <c r="F36" i="1"/>
  <c r="C36" i="1"/>
  <c r="E36" i="1" s="1"/>
  <c r="G35" i="1"/>
  <c r="H35" i="1" s="1"/>
  <c r="F35" i="1"/>
  <c r="E35" i="1"/>
  <c r="D35" i="1"/>
  <c r="C35" i="1"/>
  <c r="H34" i="1"/>
  <c r="E34" i="1"/>
  <c r="C34" i="1"/>
  <c r="G33" i="1"/>
  <c r="H33" i="1" s="1"/>
  <c r="F33" i="1"/>
  <c r="D33" i="1"/>
  <c r="C33" i="1"/>
  <c r="E33" i="1" s="1"/>
  <c r="H32" i="1"/>
  <c r="G32" i="1"/>
  <c r="F32" i="1"/>
  <c r="D32" i="1"/>
  <c r="E32" i="1" s="1"/>
  <c r="C32" i="1"/>
  <c r="G30" i="1"/>
  <c r="G29" i="1" s="1"/>
  <c r="G47" i="1" s="1"/>
  <c r="F30" i="1"/>
  <c r="F29" i="1" s="1"/>
  <c r="F47" i="1" s="1"/>
  <c r="D30" i="1"/>
  <c r="C30" i="1"/>
  <c r="E30" i="1" s="1"/>
  <c r="E29" i="1" s="1"/>
  <c r="D29" i="1"/>
  <c r="D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0" i="1"/>
  <c r="E10" i="1"/>
  <c r="E21" i="1" s="1"/>
  <c r="H36" i="1" l="1"/>
  <c r="H41" i="1"/>
  <c r="H38" i="1" s="1"/>
  <c r="H45" i="1"/>
  <c r="H44" i="1" s="1"/>
  <c r="H30" i="1"/>
  <c r="H29" i="1" s="1"/>
  <c r="E41" i="1"/>
  <c r="E38" i="1" s="1"/>
  <c r="E47" i="1" s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<sst xmlns="http://schemas.openxmlformats.org/spreadsheetml/2006/main" count="56" uniqueCount="32">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</sst>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1" fillId="0" borderId="8" xfId="2" applyFont="1" applyFill="1" applyBorder="1" applyAlignment="1">
      <alignment horizontal="justify" vertical="center" wrapText="1"/>
    </xf>
    <xf numFmtId="165" fontId="7" fillId="0" borderId="8" xfId="2" applyNumberFormat="1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165" fontId="12" fillId="0" borderId="9" xfId="2" applyNumberFormat="1" applyFont="1" applyFill="1" applyBorder="1" applyAlignment="1">
      <alignment horizontal="right" vertical="center" wrapText="1"/>
    </xf>
    <xf numFmtId="165" fontId="12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1" xfId="2" applyFont="1" applyFill="1" applyBorder="1" applyAlignment="1">
      <alignment horizontal="justify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12" fillId="0" borderId="12" xfId="2" applyNumberFormat="1" applyFont="1" applyFill="1" applyBorder="1" applyAlignment="1">
      <alignment vertical="center" wrapText="1"/>
    </xf>
    <xf numFmtId="165" fontId="12" fillId="0" borderId="13" xfId="2" applyNumberFormat="1" applyFont="1" applyFill="1" applyBorder="1" applyAlignment="1">
      <alignment vertical="center" wrapText="1"/>
    </xf>
    <xf numFmtId="165" fontId="12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 applyBorder="1" applyAlignment="1">
      <alignment vertical="top"/>
    </xf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11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9" xfId="2" applyNumberFormat="1" applyFont="1" applyFill="1" applyBorder="1" applyAlignment="1">
      <alignment horizontal="right" vertical="center" wrapText="1"/>
    </xf>
    <xf numFmtId="0" fontId="12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/>
    <xf numFmtId="0" fontId="15" fillId="0" borderId="0" xfId="0" applyFont="1" applyFill="1" applyBorder="1" applyAlignment="1"/>
    <xf numFmtId="0" fontId="15" fillId="0" borderId="11" xfId="0" applyFont="1" applyFill="1" applyBorder="1" applyAlignment="1"/>
    <xf numFmtId="0" fontId="17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workbookViewId="0">
      <selection activeCell="A53" sqref="A53:XFD93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9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9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9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9" s="21" customFormat="1" ht="15" customHeight="1" x14ac:dyDescent="0.25">
      <c r="A10" s="16" t="s">
        <v>15</v>
      </c>
      <c r="B10" s="16"/>
      <c r="C10" s="17">
        <v>1638425389</v>
      </c>
      <c r="D10" s="18">
        <v>177912055</v>
      </c>
      <c r="E10" s="18">
        <f>SUM(C10:D10)</f>
        <v>1816337444</v>
      </c>
      <c r="F10" s="18">
        <v>1034104961</v>
      </c>
      <c r="G10" s="18">
        <v>1034104961</v>
      </c>
      <c r="H10" s="19">
        <f>SUM(G10-C10)</f>
        <v>-604320428</v>
      </c>
      <c r="I10" s="20"/>
    </row>
    <row r="11" spans="1:9" s="21" customFormat="1" ht="15" customHeight="1" x14ac:dyDescent="0.25">
      <c r="A11" s="16" t="s">
        <v>16</v>
      </c>
      <c r="B11" s="22"/>
      <c r="C11" s="17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  <c r="I11" s="23"/>
    </row>
    <row r="12" spans="1:9" s="21" customFormat="1" ht="15" customHeight="1" x14ac:dyDescent="0.25">
      <c r="A12" s="16" t="s">
        <v>17</v>
      </c>
      <c r="B12" s="22"/>
      <c r="C12" s="17">
        <v>0</v>
      </c>
      <c r="D12" s="17">
        <v>0</v>
      </c>
      <c r="E12" s="18">
        <f>SUM(C12:D12)</f>
        <v>0</v>
      </c>
      <c r="F12" s="17">
        <v>0</v>
      </c>
      <c r="G12" s="17">
        <v>0</v>
      </c>
      <c r="H12" s="19">
        <f>SUM(G12-C12)</f>
        <v>0</v>
      </c>
      <c r="I12" s="24"/>
    </row>
    <row r="13" spans="1:9" s="21" customFormat="1" ht="15" customHeight="1" x14ac:dyDescent="0.25">
      <c r="A13" s="16" t="s">
        <v>18</v>
      </c>
      <c r="B13" s="22"/>
      <c r="C13" s="17">
        <v>1324818912</v>
      </c>
      <c r="D13" s="17">
        <v>252622860</v>
      </c>
      <c r="E13" s="18">
        <f>SUM(C13:D13)</f>
        <v>1577441772</v>
      </c>
      <c r="F13" s="17">
        <v>1078922774</v>
      </c>
      <c r="G13" s="17">
        <v>1078922774</v>
      </c>
      <c r="H13" s="19">
        <f>SUM(G13-C13)</f>
        <v>-245896138</v>
      </c>
      <c r="I13" s="20"/>
    </row>
    <row r="14" spans="1:9" s="21" customFormat="1" ht="15" customHeight="1" x14ac:dyDescent="0.25">
      <c r="A14" s="16" t="s">
        <v>19</v>
      </c>
      <c r="B14" s="22"/>
      <c r="C14" s="17">
        <v>150925000</v>
      </c>
      <c r="D14" s="18">
        <v>207895141</v>
      </c>
      <c r="E14" s="18">
        <f t="shared" ref="E14:E15" si="0">SUM(C14:D14)</f>
        <v>358820141</v>
      </c>
      <c r="F14" s="18">
        <v>284096038</v>
      </c>
      <c r="G14" s="18">
        <v>284096038</v>
      </c>
      <c r="H14" s="19">
        <f t="shared" ref="H14:H19" si="1">SUM(G14-C14)</f>
        <v>133171038</v>
      </c>
      <c r="I14" s="20"/>
    </row>
    <row r="15" spans="1:9" s="21" customFormat="1" ht="15" customHeight="1" x14ac:dyDescent="0.25">
      <c r="A15" s="16" t="s">
        <v>20</v>
      </c>
      <c r="B15" s="22"/>
      <c r="C15" s="17">
        <v>1065225669</v>
      </c>
      <c r="D15" s="18">
        <v>24020426</v>
      </c>
      <c r="E15" s="18">
        <f t="shared" si="0"/>
        <v>1089246095</v>
      </c>
      <c r="F15" s="18">
        <v>155003463</v>
      </c>
      <c r="G15" s="18">
        <v>155003463</v>
      </c>
      <c r="H15" s="19">
        <f t="shared" si="1"/>
        <v>-910222206</v>
      </c>
      <c r="I15" s="20"/>
    </row>
    <row r="16" spans="1:9" s="21" customFormat="1" ht="30" customHeight="1" x14ac:dyDescent="0.25">
      <c r="A16" s="16" t="s">
        <v>21</v>
      </c>
      <c r="B16" s="22"/>
      <c r="C16" s="17">
        <v>251969944</v>
      </c>
      <c r="D16" s="17">
        <v>-3351973</v>
      </c>
      <c r="E16" s="18">
        <f>SUM(C16:D16)</f>
        <v>248617971</v>
      </c>
      <c r="F16" s="17">
        <v>109609514</v>
      </c>
      <c r="G16" s="17">
        <v>109609514</v>
      </c>
      <c r="H16" s="19">
        <f t="shared" si="1"/>
        <v>-142360430</v>
      </c>
      <c r="I16" s="24"/>
    </row>
    <row r="17" spans="1:11" s="21" customFormat="1" ht="43.5" customHeight="1" x14ac:dyDescent="0.25">
      <c r="A17" s="16" t="s">
        <v>22</v>
      </c>
      <c r="B17" s="22"/>
      <c r="C17" s="18">
        <v>91835792531</v>
      </c>
      <c r="D17" s="18">
        <v>5833859102</v>
      </c>
      <c r="E17" s="18">
        <f>SUM(C17:D17)</f>
        <v>97669651633</v>
      </c>
      <c r="F17" s="18">
        <v>53605922420</v>
      </c>
      <c r="G17" s="18">
        <v>53605922420</v>
      </c>
      <c r="H17" s="19">
        <f t="shared" si="1"/>
        <v>-38229870111</v>
      </c>
      <c r="I17" s="20"/>
    </row>
    <row r="18" spans="1:11" s="21" customFormat="1" ht="30" customHeight="1" x14ac:dyDescent="0.25">
      <c r="A18" s="16" t="s">
        <v>23</v>
      </c>
      <c r="B18" s="22"/>
      <c r="C18" s="18">
        <v>8425565919</v>
      </c>
      <c r="D18" s="18">
        <v>708101982</v>
      </c>
      <c r="E18" s="18">
        <f>SUM(C18:D18)</f>
        <v>9133667901</v>
      </c>
      <c r="F18" s="18">
        <v>4871529344</v>
      </c>
      <c r="G18" s="18">
        <v>4871529344</v>
      </c>
      <c r="H18" s="19">
        <f t="shared" si="1"/>
        <v>-3554036575</v>
      </c>
      <c r="I18" s="20"/>
    </row>
    <row r="19" spans="1:11" s="21" customFormat="1" ht="15" customHeight="1" x14ac:dyDescent="0.25">
      <c r="A19" s="16" t="s">
        <v>24</v>
      </c>
      <c r="B19" s="22"/>
      <c r="C19" s="17">
        <v>0</v>
      </c>
      <c r="D19" s="18">
        <v>0</v>
      </c>
      <c r="E19" s="18">
        <f>SUM(C19:D19)</f>
        <v>0</v>
      </c>
      <c r="F19" s="18">
        <v>0</v>
      </c>
      <c r="G19" s="18">
        <v>0</v>
      </c>
      <c r="H19" s="19">
        <f t="shared" si="1"/>
        <v>0</v>
      </c>
      <c r="I19" s="24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15"/>
    </row>
    <row r="21" spans="1:11" s="14" customFormat="1" ht="15.75" customHeight="1" x14ac:dyDescent="0.2">
      <c r="A21" s="27" t="s">
        <v>25</v>
      </c>
      <c r="B21" s="27"/>
      <c r="C21" s="28">
        <f>C10+C12+C13+C14+C15+C16+C17+C18</f>
        <v>104692723364</v>
      </c>
      <c r="D21" s="28">
        <f>D10+D12+D13+D14+D15+D16+D17+D18+D19</f>
        <v>7201059593</v>
      </c>
      <c r="E21" s="28">
        <f>E10+E12+E13+E14+E15+E16+E17+E18+E19</f>
        <v>111893782957</v>
      </c>
      <c r="F21" s="28">
        <f>F10+F12+F13+F14+F15+F16+F17+F18+F19</f>
        <v>61139188514</v>
      </c>
      <c r="G21" s="28">
        <f>G10+G12+G13+G14+G15+G16+G17+G18+G19</f>
        <v>61139188514</v>
      </c>
      <c r="H21" s="29">
        <f>SUM(G21-C21)</f>
        <v>-43553534850</v>
      </c>
      <c r="I21" s="30"/>
      <c r="K21" s="31"/>
    </row>
    <row r="22" spans="1:11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30"/>
    </row>
    <row r="23" spans="1:11" s="3" customFormat="1" ht="14.25" x14ac:dyDescent="0.2">
      <c r="A23" s="14"/>
      <c r="B23" s="14"/>
      <c r="C23" s="37"/>
      <c r="D23" s="31"/>
      <c r="E23" s="14"/>
      <c r="F23" s="14"/>
      <c r="G23" s="38"/>
      <c r="H23" s="14"/>
      <c r="I23" s="39"/>
    </row>
    <row r="24" spans="1:11" s="3" customFormat="1" ht="14.25" x14ac:dyDescent="0.2">
      <c r="A24" s="14"/>
      <c r="B24" s="14"/>
      <c r="C24" s="14"/>
      <c r="D24" s="14"/>
      <c r="E24" s="14"/>
      <c r="F24" s="14"/>
      <c r="G24" s="38"/>
      <c r="H24" s="14"/>
      <c r="I24" s="30"/>
    </row>
    <row r="25" spans="1:11" s="3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1" s="3" customFormat="1" ht="26.25" customHeight="1" x14ac:dyDescent="0.2">
      <c r="A26" s="40"/>
      <c r="B26" s="41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</row>
    <row r="27" spans="1:11" s="3" customFormat="1" ht="13.5" customHeight="1" x14ac:dyDescent="0.2">
      <c r="A27" s="40"/>
      <c r="B27" s="41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1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1" s="21" customFormat="1" ht="30" customHeight="1" x14ac:dyDescent="0.25">
      <c r="A29" s="42" t="s">
        <v>28</v>
      </c>
      <c r="B29" s="22"/>
      <c r="C29" s="43">
        <f>SUM(C30:C37)</f>
        <v>104440753420</v>
      </c>
      <c r="D29" s="43">
        <f>SUM(D30:D37)</f>
        <v>7199638145</v>
      </c>
      <c r="E29" s="43">
        <f t="shared" ref="E29" si="2">SUM(E30:E37)</f>
        <v>111640391565</v>
      </c>
      <c r="F29" s="43">
        <f>SUM(F30:F37)</f>
        <v>61024805579</v>
      </c>
      <c r="G29" s="43">
        <f>SUM(G30:G37)</f>
        <v>61024805579</v>
      </c>
      <c r="H29" s="43">
        <f>SUM(H30:H37)</f>
        <v>-43415947841</v>
      </c>
      <c r="I29" s="44"/>
    </row>
    <row r="30" spans="1:11" s="21" customFormat="1" ht="15" customHeight="1" x14ac:dyDescent="0.25">
      <c r="B30" s="45" t="s">
        <v>15</v>
      </c>
      <c r="C30" s="18">
        <f>C10</f>
        <v>1638425389</v>
      </c>
      <c r="D30" s="18">
        <f>D10</f>
        <v>177912055</v>
      </c>
      <c r="E30" s="18">
        <f>SUM(C30:D30)</f>
        <v>1816337444</v>
      </c>
      <c r="F30" s="18">
        <f>F10</f>
        <v>1034104961</v>
      </c>
      <c r="G30" s="18">
        <f>G10</f>
        <v>1034104961</v>
      </c>
      <c r="H30" s="18">
        <f>G30-C30</f>
        <v>-604320428</v>
      </c>
      <c r="I30" s="46"/>
    </row>
    <row r="31" spans="1:11" s="21" customFormat="1" ht="15" customHeight="1" x14ac:dyDescent="0.25">
      <c r="B31" s="45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46"/>
    </row>
    <row r="32" spans="1:11" s="21" customFormat="1" ht="15" customHeight="1" x14ac:dyDescent="0.25">
      <c r="B32" s="45" t="s">
        <v>17</v>
      </c>
      <c r="C32" s="18">
        <f t="shared" ref="C32:D35" si="3">C12</f>
        <v>0</v>
      </c>
      <c r="D32" s="18">
        <f t="shared" si="3"/>
        <v>0</v>
      </c>
      <c r="E32" s="18">
        <f>SUM(C32:D32)</f>
        <v>0</v>
      </c>
      <c r="F32" s="18">
        <f t="shared" ref="F32:G35" si="4">F12</f>
        <v>0</v>
      </c>
      <c r="G32" s="18">
        <f t="shared" si="4"/>
        <v>0</v>
      </c>
      <c r="H32" s="18">
        <f>G32-C32</f>
        <v>0</v>
      </c>
      <c r="I32" s="46"/>
    </row>
    <row r="33" spans="1:9" s="21" customFormat="1" ht="15" customHeight="1" x14ac:dyDescent="0.25">
      <c r="B33" s="45" t="s">
        <v>18</v>
      </c>
      <c r="C33" s="18">
        <f t="shared" si="3"/>
        <v>1324818912</v>
      </c>
      <c r="D33" s="18">
        <f t="shared" si="3"/>
        <v>252622860</v>
      </c>
      <c r="E33" s="18">
        <f>SUM(C33:D33)</f>
        <v>1577441772</v>
      </c>
      <c r="F33" s="18">
        <f t="shared" si="4"/>
        <v>1078922774</v>
      </c>
      <c r="G33" s="18">
        <f t="shared" si="4"/>
        <v>1078922774</v>
      </c>
      <c r="H33" s="18">
        <f>G33-C33</f>
        <v>-245896138</v>
      </c>
      <c r="I33" s="46"/>
    </row>
    <row r="34" spans="1:9" s="21" customFormat="1" ht="15" customHeight="1" x14ac:dyDescent="0.25">
      <c r="B34" s="45" t="s">
        <v>19</v>
      </c>
      <c r="C34" s="18">
        <f t="shared" si="3"/>
        <v>150925000</v>
      </c>
      <c r="D34" s="18">
        <v>203121720</v>
      </c>
      <c r="E34" s="18">
        <f>C34+D34</f>
        <v>354046720</v>
      </c>
      <c r="F34" s="18">
        <v>279322617</v>
      </c>
      <c r="G34" s="18">
        <v>279322617</v>
      </c>
      <c r="H34" s="18">
        <f>G34-C34</f>
        <v>128397617</v>
      </c>
      <c r="I34" s="46"/>
    </row>
    <row r="35" spans="1:9" s="21" customFormat="1" ht="15" customHeight="1" x14ac:dyDescent="0.25">
      <c r="B35" s="45" t="s">
        <v>20</v>
      </c>
      <c r="C35" s="18">
        <f t="shared" si="3"/>
        <v>1065225669</v>
      </c>
      <c r="D35" s="18">
        <f t="shared" si="3"/>
        <v>24020426</v>
      </c>
      <c r="E35" s="18">
        <f>C35+D35</f>
        <v>1089246095</v>
      </c>
      <c r="F35" s="18">
        <f t="shared" si="4"/>
        <v>155003463</v>
      </c>
      <c r="G35" s="18">
        <f t="shared" si="4"/>
        <v>155003463</v>
      </c>
      <c r="H35" s="18">
        <f>G35-C35</f>
        <v>-910222206</v>
      </c>
      <c r="I35" s="46"/>
    </row>
    <row r="36" spans="1:9" s="21" customFormat="1" ht="39.75" customHeight="1" x14ac:dyDescent="0.25">
      <c r="B36" s="45" t="s">
        <v>22</v>
      </c>
      <c r="C36" s="18">
        <f>C17</f>
        <v>91835792531</v>
      </c>
      <c r="D36" s="18">
        <v>5833859102</v>
      </c>
      <c r="E36" s="18">
        <f>SUM(C36:D36)</f>
        <v>97669651633</v>
      </c>
      <c r="F36" s="18">
        <f>F17</f>
        <v>53605922420</v>
      </c>
      <c r="G36" s="18">
        <f>G17</f>
        <v>53605922420</v>
      </c>
      <c r="H36" s="18">
        <f>SUM(G36-C36)</f>
        <v>-38229870111</v>
      </c>
      <c r="I36" s="46"/>
    </row>
    <row r="37" spans="1:9" s="21" customFormat="1" ht="30" customHeight="1" x14ac:dyDescent="0.25">
      <c r="B37" s="45" t="s">
        <v>23</v>
      </c>
      <c r="C37" s="18">
        <f>C18</f>
        <v>8425565919</v>
      </c>
      <c r="D37" s="18">
        <f>D18</f>
        <v>708101982</v>
      </c>
      <c r="E37" s="18">
        <f>SUM(C37:D37)</f>
        <v>9133667901</v>
      </c>
      <c r="F37" s="18">
        <f>F18</f>
        <v>4871529344</v>
      </c>
      <c r="G37" s="18">
        <f>G18</f>
        <v>4871529344</v>
      </c>
      <c r="H37" s="18">
        <f>G37-C37</f>
        <v>-3554036575</v>
      </c>
      <c r="I37" s="46"/>
    </row>
    <row r="38" spans="1:9" s="21" customFormat="1" ht="52.5" customHeight="1" x14ac:dyDescent="0.25">
      <c r="A38" s="42" t="s">
        <v>29</v>
      </c>
      <c r="B38" s="22"/>
      <c r="C38" s="19">
        <f t="shared" ref="C38:H38" si="5">SUM(C39:C42)</f>
        <v>251969944</v>
      </c>
      <c r="D38" s="19">
        <f>SUM(D39:D42)</f>
        <v>1421448</v>
      </c>
      <c r="E38" s="19">
        <f t="shared" si="5"/>
        <v>253391392</v>
      </c>
      <c r="F38" s="19">
        <f>SUM(F39:F42)</f>
        <v>114382935</v>
      </c>
      <c r="G38" s="19">
        <f t="shared" si="5"/>
        <v>114382935</v>
      </c>
      <c r="H38" s="19">
        <f t="shared" si="5"/>
        <v>-137587009</v>
      </c>
      <c r="I38" s="46"/>
    </row>
    <row r="39" spans="1:9" s="21" customFormat="1" ht="15" customHeight="1" x14ac:dyDescent="0.25">
      <c r="B39" s="45" t="s">
        <v>16</v>
      </c>
      <c r="C39" s="17">
        <v>0</v>
      </c>
      <c r="D39" s="17">
        <v>0</v>
      </c>
      <c r="E39" s="18">
        <f>SUM(C39:D39)</f>
        <v>0</v>
      </c>
      <c r="F39" s="17">
        <v>0</v>
      </c>
      <c r="G39" s="17">
        <v>0</v>
      </c>
      <c r="H39" s="17">
        <v>0</v>
      </c>
      <c r="I39" s="46"/>
    </row>
    <row r="40" spans="1:9" s="21" customFormat="1" ht="15" customHeight="1" x14ac:dyDescent="0.25">
      <c r="B40" s="45" t="s">
        <v>19</v>
      </c>
      <c r="C40" s="17">
        <v>0</v>
      </c>
      <c r="D40" s="18">
        <v>4773421</v>
      </c>
      <c r="E40" s="18">
        <f>SUM(C40:D40)</f>
        <v>4773421</v>
      </c>
      <c r="F40" s="18">
        <v>4773421</v>
      </c>
      <c r="G40" s="18">
        <v>4773421</v>
      </c>
      <c r="H40" s="18">
        <f>SUM(G40-C40)</f>
        <v>4773421</v>
      </c>
      <c r="I40" s="46"/>
    </row>
    <row r="41" spans="1:9" s="21" customFormat="1" ht="30" customHeight="1" x14ac:dyDescent="0.25">
      <c r="B41" s="45" t="s">
        <v>21</v>
      </c>
      <c r="C41" s="18">
        <f>C16</f>
        <v>251969944</v>
      </c>
      <c r="D41" s="18">
        <f>D16</f>
        <v>-3351973</v>
      </c>
      <c r="E41" s="18">
        <f>SUM(C41:D41)</f>
        <v>248617971</v>
      </c>
      <c r="F41" s="18">
        <f>F16</f>
        <v>109609514</v>
      </c>
      <c r="G41" s="18">
        <f>G16</f>
        <v>109609514</v>
      </c>
      <c r="H41" s="18">
        <f>SUM(G41-C41)</f>
        <v>-142360430</v>
      </c>
      <c r="I41" s="46"/>
    </row>
    <row r="42" spans="1:9" s="21" customFormat="1" ht="30" customHeight="1" x14ac:dyDescent="0.25">
      <c r="B42" s="45" t="s">
        <v>23</v>
      </c>
      <c r="C42" s="17">
        <v>0</v>
      </c>
      <c r="D42" s="17">
        <v>0</v>
      </c>
      <c r="E42" s="18">
        <f>SUM(C42:D42)</f>
        <v>0</v>
      </c>
      <c r="F42" s="17">
        <v>0</v>
      </c>
      <c r="G42" s="17">
        <v>0</v>
      </c>
      <c r="H42" s="17">
        <v>0</v>
      </c>
      <c r="I42" s="46"/>
    </row>
    <row r="43" spans="1:9" s="21" customFormat="1" ht="5.0999999999999996" customHeight="1" x14ac:dyDescent="0.25">
      <c r="A43" s="47"/>
      <c r="B43" s="47"/>
      <c r="C43" s="48"/>
      <c r="D43" s="48"/>
      <c r="E43" s="18"/>
      <c r="F43" s="49"/>
      <c r="G43" s="49"/>
      <c r="H43" s="49"/>
      <c r="I43" s="46"/>
    </row>
    <row r="44" spans="1:9" s="21" customFormat="1" ht="15" customHeight="1" x14ac:dyDescent="0.25">
      <c r="A44" s="42" t="s">
        <v>30</v>
      </c>
      <c r="B44" s="22"/>
      <c r="C44" s="43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  <c r="I44" s="46"/>
    </row>
    <row r="45" spans="1:9" s="21" customFormat="1" ht="15" customHeight="1" x14ac:dyDescent="0.25">
      <c r="B45" s="45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8">
        <f>SUM(G45-C45)</f>
        <v>0</v>
      </c>
      <c r="I45" s="46"/>
    </row>
    <row r="46" spans="1:9" s="3" customFormat="1" ht="2.25" customHeight="1" x14ac:dyDescent="0.2">
      <c r="A46" s="50"/>
      <c r="B46" s="50"/>
      <c r="C46" s="51"/>
      <c r="D46" s="51"/>
      <c r="E46" s="51"/>
      <c r="F46" s="51"/>
      <c r="G46" s="51"/>
      <c r="H46" s="51"/>
      <c r="I46" s="15"/>
    </row>
    <row r="47" spans="1:9" s="3" customFormat="1" ht="15.75" customHeight="1" x14ac:dyDescent="0.2">
      <c r="A47" s="27" t="s">
        <v>25</v>
      </c>
      <c r="B47" s="27"/>
      <c r="C47" s="52">
        <f>C29+C38+C44</f>
        <v>104692723364</v>
      </c>
      <c r="D47" s="52">
        <f>D29+D38+D44</f>
        <v>7201059593</v>
      </c>
      <c r="E47" s="52">
        <f t="shared" ref="E47:G47" si="6">E29+E38+E44</f>
        <v>111893782957</v>
      </c>
      <c r="F47" s="52">
        <f t="shared" si="6"/>
        <v>61139188514</v>
      </c>
      <c r="G47" s="52">
        <f t="shared" si="6"/>
        <v>61139188514</v>
      </c>
      <c r="H47" s="29">
        <f>SUM(G47-C47)</f>
        <v>-43553534850</v>
      </c>
      <c r="I47" s="15"/>
    </row>
    <row r="48" spans="1:9" s="3" customFormat="1" ht="13.5" customHeight="1" x14ac:dyDescent="0.2">
      <c r="A48" s="53"/>
      <c r="B48" s="53"/>
      <c r="C48" s="54"/>
      <c r="D48" s="54"/>
      <c r="E48" s="55"/>
      <c r="F48" s="34" t="s">
        <v>26</v>
      </c>
      <c r="G48" s="35"/>
      <c r="H48" s="36"/>
      <c r="I48" s="2"/>
    </row>
    <row r="49" spans="1:9" s="3" customFormat="1" ht="14.25" x14ac:dyDescent="0.2">
      <c r="A49" s="56"/>
      <c r="B49" s="56"/>
      <c r="C49" s="56"/>
      <c r="D49" s="56"/>
      <c r="E49" s="56"/>
      <c r="F49" s="14"/>
      <c r="G49" s="14"/>
      <c r="H49" s="14"/>
      <c r="I49" s="15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61"/>
    </row>
    <row r="52" spans="1:9" x14ac:dyDescent="0.25">
      <c r="C52" s="60"/>
      <c r="D52" s="60"/>
      <c r="E52" s="60"/>
      <c r="F52" s="60"/>
      <c r="G52" s="60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2022-07-26T14:48:01Z</dcterms:created>
  <dcterms:modified xsi:type="dcterms:W3CDTF">2022-07-26T14:48:02Z</dcterms:modified>
</cp:coreProperties>
</file>