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I168" i="1"/>
  <c r="H168" i="1"/>
  <c r="G168" i="1"/>
  <c r="J168" i="1" s="1"/>
  <c r="F168" i="1"/>
  <c r="E168" i="1"/>
  <c r="G167" i="1"/>
  <c r="J167" i="1" s="1"/>
  <c r="G166" i="1"/>
  <c r="J166" i="1" s="1"/>
  <c r="G165" i="1"/>
  <c r="J165" i="1" s="1"/>
  <c r="I163" i="1"/>
  <c r="H163" i="1"/>
  <c r="G163" i="1"/>
  <c r="J163" i="1" s="1"/>
  <c r="F163" i="1"/>
  <c r="E163" i="1"/>
  <c r="G162" i="1"/>
  <c r="J162" i="1" s="1"/>
  <c r="G161" i="1"/>
  <c r="J161" i="1" s="1"/>
  <c r="E160" i="1"/>
  <c r="G160" i="1" s="1"/>
  <c r="J159" i="1"/>
  <c r="G159" i="1"/>
  <c r="G158" i="1"/>
  <c r="J158" i="1" s="1"/>
  <c r="J157" i="1"/>
  <c r="G157" i="1"/>
  <c r="G156" i="1"/>
  <c r="J156" i="1" s="1"/>
  <c r="J155" i="1"/>
  <c r="G155" i="1"/>
  <c r="F153" i="1"/>
  <c r="E153" i="1"/>
  <c r="G153" i="1" s="1"/>
  <c r="J152" i="1"/>
  <c r="G152" i="1"/>
  <c r="G151" i="1"/>
  <c r="J151" i="1" s="1"/>
  <c r="J150" i="1"/>
  <c r="G150" i="1"/>
  <c r="I148" i="1"/>
  <c r="H148" i="1"/>
  <c r="F148" i="1"/>
  <c r="E148" i="1"/>
  <c r="G148" i="1" s="1"/>
  <c r="J148" i="1" s="1"/>
  <c r="J147" i="1"/>
  <c r="G147" i="1"/>
  <c r="G146" i="1"/>
  <c r="J146" i="1" s="1"/>
  <c r="J145" i="1"/>
  <c r="G145" i="1"/>
  <c r="G144" i="1"/>
  <c r="J144" i="1" s="1"/>
  <c r="J143" i="1"/>
  <c r="G143" i="1"/>
  <c r="G142" i="1"/>
  <c r="J142" i="1" s="1"/>
  <c r="J141" i="1"/>
  <c r="G141" i="1"/>
  <c r="G140" i="1"/>
  <c r="J140" i="1" s="1"/>
  <c r="J139" i="1"/>
  <c r="G139" i="1"/>
  <c r="I137" i="1"/>
  <c r="H137" i="1"/>
  <c r="F137" i="1"/>
  <c r="E137" i="1"/>
  <c r="G137" i="1" s="1"/>
  <c r="J137" i="1" s="1"/>
  <c r="J136" i="1"/>
  <c r="G136" i="1"/>
  <c r="G135" i="1"/>
  <c r="J135" i="1" s="1"/>
  <c r="J134" i="1"/>
  <c r="G134" i="1"/>
  <c r="G133" i="1"/>
  <c r="J133" i="1" s="1"/>
  <c r="J132" i="1"/>
  <c r="G132" i="1"/>
  <c r="G131" i="1"/>
  <c r="J131" i="1" s="1"/>
  <c r="J130" i="1"/>
  <c r="G130" i="1"/>
  <c r="G129" i="1"/>
  <c r="J129" i="1" s="1"/>
  <c r="J128" i="1"/>
  <c r="G128" i="1"/>
  <c r="I126" i="1"/>
  <c r="H126" i="1"/>
  <c r="F126" i="1"/>
  <c r="E126" i="1"/>
  <c r="G126" i="1" s="1"/>
  <c r="J126" i="1" s="1"/>
  <c r="J125" i="1"/>
  <c r="G125" i="1"/>
  <c r="G124" i="1"/>
  <c r="J124" i="1" s="1"/>
  <c r="J123" i="1"/>
  <c r="G123" i="1"/>
  <c r="G122" i="1"/>
  <c r="J122" i="1" s="1"/>
  <c r="J121" i="1"/>
  <c r="G121" i="1"/>
  <c r="G120" i="1"/>
  <c r="J120" i="1" s="1"/>
  <c r="J119" i="1"/>
  <c r="G119" i="1"/>
  <c r="G118" i="1"/>
  <c r="J118" i="1" s="1"/>
  <c r="J117" i="1"/>
  <c r="G117" i="1"/>
  <c r="I115" i="1"/>
  <c r="H115" i="1"/>
  <c r="F115" i="1"/>
  <c r="E115" i="1"/>
  <c r="G115" i="1" s="1"/>
  <c r="J115" i="1" s="1"/>
  <c r="J114" i="1"/>
  <c r="G114" i="1"/>
  <c r="G113" i="1"/>
  <c r="J113" i="1" s="1"/>
  <c r="J112" i="1"/>
  <c r="G112" i="1"/>
  <c r="G111" i="1"/>
  <c r="J111" i="1" s="1"/>
  <c r="J110" i="1"/>
  <c r="G110" i="1"/>
  <c r="G109" i="1"/>
  <c r="J109" i="1" s="1"/>
  <c r="J108" i="1"/>
  <c r="G108" i="1"/>
  <c r="G107" i="1"/>
  <c r="J107" i="1" s="1"/>
  <c r="J106" i="1"/>
  <c r="G106" i="1"/>
  <c r="I104" i="1"/>
  <c r="H104" i="1"/>
  <c r="F104" i="1"/>
  <c r="E104" i="1"/>
  <c r="G104" i="1" s="1"/>
  <c r="J104" i="1" s="1"/>
  <c r="J103" i="1"/>
  <c r="G103" i="1"/>
  <c r="G102" i="1"/>
  <c r="J102" i="1" s="1"/>
  <c r="J101" i="1"/>
  <c r="G101" i="1"/>
  <c r="G100" i="1"/>
  <c r="J100" i="1" s="1"/>
  <c r="J99" i="1"/>
  <c r="G99" i="1"/>
  <c r="G98" i="1"/>
  <c r="J98" i="1" s="1"/>
  <c r="J97" i="1"/>
  <c r="G97" i="1"/>
  <c r="I95" i="1"/>
  <c r="H95" i="1"/>
  <c r="F95" i="1"/>
  <c r="E95" i="1"/>
  <c r="G95" i="1" s="1"/>
  <c r="J95" i="1" s="1"/>
  <c r="F94" i="1"/>
  <c r="G92" i="1"/>
  <c r="J92" i="1" s="1"/>
  <c r="J91" i="1"/>
  <c r="G91" i="1"/>
  <c r="G90" i="1"/>
  <c r="J90" i="1" s="1"/>
  <c r="J89" i="1"/>
  <c r="G89" i="1"/>
  <c r="G88" i="1"/>
  <c r="J88" i="1" s="1"/>
  <c r="J87" i="1"/>
  <c r="G87" i="1"/>
  <c r="G86" i="1"/>
  <c r="J86" i="1" s="1"/>
  <c r="I84" i="1"/>
  <c r="H84" i="1"/>
  <c r="F84" i="1"/>
  <c r="G84" i="1" s="1"/>
  <c r="J84" i="1" s="1"/>
  <c r="E84" i="1"/>
  <c r="G83" i="1"/>
  <c r="J83" i="1" s="1"/>
  <c r="J82" i="1"/>
  <c r="G82" i="1"/>
  <c r="G81" i="1"/>
  <c r="J81" i="1" s="1"/>
  <c r="I79" i="1"/>
  <c r="H79" i="1"/>
  <c r="F79" i="1"/>
  <c r="G79" i="1" s="1"/>
  <c r="J79" i="1" s="1"/>
  <c r="E79" i="1"/>
  <c r="G78" i="1"/>
  <c r="J78" i="1" s="1"/>
  <c r="J77" i="1"/>
  <c r="J75" i="1"/>
  <c r="G75" i="1"/>
  <c r="J74" i="1"/>
  <c r="J73" i="1"/>
  <c r="J72" i="1"/>
  <c r="J71" i="1"/>
  <c r="I69" i="1"/>
  <c r="H69" i="1"/>
  <c r="F69" i="1"/>
  <c r="E69" i="1"/>
  <c r="G69" i="1" s="1"/>
  <c r="J69" i="1" s="1"/>
  <c r="J68" i="1"/>
  <c r="G68" i="1"/>
  <c r="G67" i="1"/>
  <c r="J67" i="1" s="1"/>
  <c r="J66" i="1"/>
  <c r="G66" i="1"/>
  <c r="I64" i="1"/>
  <c r="H64" i="1"/>
  <c r="F64" i="1"/>
  <c r="E64" i="1"/>
  <c r="G64" i="1" s="1"/>
  <c r="J64" i="1" s="1"/>
  <c r="J63" i="1"/>
  <c r="G63" i="1"/>
  <c r="G62" i="1"/>
  <c r="J62" i="1" s="1"/>
  <c r="J61" i="1"/>
  <c r="G61" i="1"/>
  <c r="G60" i="1"/>
  <c r="J60" i="1" s="1"/>
  <c r="J59" i="1"/>
  <c r="G59" i="1"/>
  <c r="G58" i="1"/>
  <c r="J58" i="1" s="1"/>
  <c r="J57" i="1"/>
  <c r="G57" i="1"/>
  <c r="G56" i="1"/>
  <c r="J56" i="1" s="1"/>
  <c r="J55" i="1"/>
  <c r="G55" i="1"/>
  <c r="I53" i="1"/>
  <c r="H53" i="1"/>
  <c r="F53" i="1"/>
  <c r="E53" i="1"/>
  <c r="G53" i="1" s="1"/>
  <c r="J53" i="1" s="1"/>
  <c r="J52" i="1"/>
  <c r="G52" i="1"/>
  <c r="G51" i="1"/>
  <c r="J51" i="1" s="1"/>
  <c r="J50" i="1"/>
  <c r="G50" i="1"/>
  <c r="G49" i="1"/>
  <c r="J49" i="1" s="1"/>
  <c r="J48" i="1"/>
  <c r="G48" i="1"/>
  <c r="G47" i="1"/>
  <c r="J47" i="1" s="1"/>
  <c r="J46" i="1"/>
  <c r="G46" i="1"/>
  <c r="G45" i="1"/>
  <c r="J45" i="1" s="1"/>
  <c r="J44" i="1"/>
  <c r="G44" i="1"/>
  <c r="I42" i="1"/>
  <c r="H42" i="1"/>
  <c r="F42" i="1"/>
  <c r="E42" i="1"/>
  <c r="G42" i="1" s="1"/>
  <c r="J42" i="1" s="1"/>
  <c r="J41" i="1"/>
  <c r="G41" i="1"/>
  <c r="G40" i="1"/>
  <c r="J40" i="1" s="1"/>
  <c r="J39" i="1"/>
  <c r="G39" i="1"/>
  <c r="G38" i="1"/>
  <c r="J38" i="1" s="1"/>
  <c r="J37" i="1"/>
  <c r="G37" i="1"/>
  <c r="G36" i="1"/>
  <c r="J36" i="1" s="1"/>
  <c r="J35" i="1"/>
  <c r="G35" i="1"/>
  <c r="G34" i="1"/>
  <c r="J34" i="1" s="1"/>
  <c r="J33" i="1"/>
  <c r="G33" i="1"/>
  <c r="I31" i="1"/>
  <c r="H31" i="1"/>
  <c r="F31" i="1"/>
  <c r="E31" i="1"/>
  <c r="G31" i="1" s="1"/>
  <c r="J31" i="1" s="1"/>
  <c r="J30" i="1"/>
  <c r="G30" i="1"/>
  <c r="G29" i="1"/>
  <c r="J29" i="1" s="1"/>
  <c r="J28" i="1"/>
  <c r="G28" i="1"/>
  <c r="G27" i="1"/>
  <c r="J27" i="1" s="1"/>
  <c r="J26" i="1"/>
  <c r="G26" i="1"/>
  <c r="G25" i="1"/>
  <c r="J25" i="1" s="1"/>
  <c r="J24" i="1"/>
  <c r="G24" i="1"/>
  <c r="G23" i="1"/>
  <c r="J23" i="1" s="1"/>
  <c r="J22" i="1"/>
  <c r="G22" i="1"/>
  <c r="I20" i="1"/>
  <c r="H20" i="1"/>
  <c r="F20" i="1"/>
  <c r="E20" i="1"/>
  <c r="G20" i="1" s="1"/>
  <c r="J20" i="1" s="1"/>
  <c r="J19" i="1"/>
  <c r="G19" i="1"/>
  <c r="G18" i="1"/>
  <c r="J18" i="1" s="1"/>
  <c r="J17" i="1"/>
  <c r="G17" i="1"/>
  <c r="G16" i="1"/>
  <c r="J16" i="1" s="1"/>
  <c r="J15" i="1"/>
  <c r="G15" i="1"/>
  <c r="G14" i="1"/>
  <c r="J14" i="1" s="1"/>
  <c r="J13" i="1"/>
  <c r="G13" i="1"/>
  <c r="I11" i="1"/>
  <c r="I10" i="1" s="1"/>
  <c r="H11" i="1"/>
  <c r="F11" i="1"/>
  <c r="F10" i="1" s="1"/>
  <c r="F178" i="1" s="1"/>
  <c r="E11" i="1"/>
  <c r="G11" i="1" s="1"/>
  <c r="J11" i="1" s="1"/>
  <c r="H10" i="1"/>
  <c r="H160" i="1" l="1"/>
  <c r="I160" i="1"/>
  <c r="I153" i="1" s="1"/>
  <c r="I94" i="1"/>
  <c r="I178" i="1" s="1"/>
  <c r="E10" i="1"/>
  <c r="E94" i="1"/>
  <c r="G94" i="1" s="1"/>
  <c r="E178" i="1" l="1"/>
  <c r="G178" i="1" s="1"/>
  <c r="G10" i="1"/>
  <c r="J10" i="1" s="1"/>
  <c r="H153" i="1"/>
  <c r="J160" i="1"/>
  <c r="H94" i="1" l="1"/>
  <c r="J153" i="1"/>
  <c r="H178" i="1" l="1"/>
  <c r="J178" i="1" s="1"/>
  <c r="J94" i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<sst xmlns="http://schemas.openxmlformats.org/spreadsheetml/2006/main" count="309" uniqueCount="164">
  <si>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</si>
  <si>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</si>
  <si>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</si>
  <si>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</si>
  <si>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30 DE JUNIO DE 2022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</si>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</sst>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center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left" vertical="top"/>
    </xf>
    <xf numFmtId="0" fontId="1" fillId="0" borderId="7" xfId="1" applyFont="1" applyFill="1" applyBorder="1" applyAlignment="1">
      <alignment horizontal="justify" vertical="top"/>
    </xf>
    <xf numFmtId="164" fontId="1" fillId="0" borderId="7" xfId="2" applyNumberFormat="1" applyFont="1" applyFill="1" applyBorder="1" applyAlignment="1">
      <alignment horizontal="right" vertical="top"/>
    </xf>
    <xf numFmtId="44" fontId="1" fillId="0" borderId="0" xfId="2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164" fontId="1" fillId="0" borderId="0" xfId="1" applyNumberFormat="1" applyFont="1" applyFill="1" applyBorder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showGridLines="0" tabSelected="1" topLeftCell="A3" workbookViewId="0">
      <selection sqref="A1:J179"/>
    </sheetView>
  </sheetViews>
  <sheetFormatPr baseColWidth="10" defaultRowHeight="15" x14ac:dyDescent="0.25"/>
  <cols>
    <col min="1" max="1" width="3" style="36" customWidth="1"/>
    <col min="2" max="2" width="3.28515625" style="36" customWidth="1"/>
    <col min="3" max="3" width="22" style="36" customWidth="1"/>
    <col min="4" max="4" width="18.7109375" style="36" customWidth="1"/>
    <col min="5" max="10" width="16.7109375" style="37" customWidth="1"/>
    <col min="12" max="17" width="14.7109375" customWidth="1"/>
  </cols>
  <sheetData>
    <row r="1" spans="1:17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7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7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7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7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7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7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7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7" s="2" customFormat="1" ht="12.75" hidden="1" customHeight="1" x14ac:dyDescent="0.25">
      <c r="A10" s="19" t="s">
        <v>14</v>
      </c>
      <c r="B10" s="19"/>
      <c r="C10" s="19"/>
      <c r="D10" s="19"/>
      <c r="E10" s="20">
        <f>SUM(E11,E20,E31,E42,E53,E64,E69,E79,E84)</f>
        <v>5954990765</v>
      </c>
      <c r="F10" s="20">
        <f>SUM(F11,F20,F31,F42,F53,F64,F69,F79,F84)</f>
        <v>5118264189</v>
      </c>
      <c r="G10" s="20">
        <f>SUM(E10:F10)</f>
        <v>11073254954</v>
      </c>
      <c r="H10" s="20">
        <f t="shared" ref="H10:I10" si="0">SUM(H11,H20,H31,H42,H53,H64,H69,H79,H84)</f>
        <v>7400480413</v>
      </c>
      <c r="I10" s="20">
        <f t="shared" si="0"/>
        <v>7310354266</v>
      </c>
      <c r="J10" s="20">
        <f>SUM(G10-H10)</f>
        <v>3672774541</v>
      </c>
      <c r="K10" s="18"/>
      <c r="L10" s="20"/>
      <c r="M10" s="20"/>
      <c r="N10" s="20"/>
      <c r="O10" s="20"/>
      <c r="P10" s="20"/>
      <c r="Q10" s="20"/>
    </row>
    <row r="11" spans="1:17" s="2" customFormat="1" ht="12.75" hidden="1" customHeight="1" x14ac:dyDescent="0.25">
      <c r="A11" s="21" t="s">
        <v>15</v>
      </c>
      <c r="B11" s="22" t="s">
        <v>16</v>
      </c>
      <c r="C11" s="22"/>
      <c r="D11" s="22"/>
      <c r="E11" s="23">
        <f>SUM(E13:E19)</f>
        <v>2116600441</v>
      </c>
      <c r="F11" s="23">
        <f>SUM(F13:F19)</f>
        <v>14133611</v>
      </c>
      <c r="G11" s="23">
        <f>SUM(E11:F11)</f>
        <v>2130734052</v>
      </c>
      <c r="H11" s="23">
        <f t="shared" ref="H11:I11" si="1">SUM(H13:H19)</f>
        <v>1426697609</v>
      </c>
      <c r="I11" s="23">
        <f t="shared" si="1"/>
        <v>1388924304</v>
      </c>
      <c r="J11" s="23">
        <f>SUM(G11-H11)</f>
        <v>704036443</v>
      </c>
      <c r="K11" s="18"/>
      <c r="L11" s="23"/>
      <c r="O11" s="23"/>
      <c r="P11" s="23"/>
    </row>
    <row r="12" spans="1:17" s="2" customFormat="1" ht="3" hidden="1" customHeight="1" x14ac:dyDescent="0.25">
      <c r="A12" s="18"/>
      <c r="B12" s="18"/>
      <c r="C12" s="18"/>
      <c r="D12" s="18"/>
      <c r="E12" s="23"/>
      <c r="F12" s="23"/>
      <c r="G12" s="23"/>
      <c r="H12" s="23"/>
      <c r="I12" s="23"/>
      <c r="J12" s="23"/>
      <c r="K12" s="18"/>
    </row>
    <row r="13" spans="1:17" s="2" customFormat="1" ht="25.5" hidden="1" customHeight="1" x14ac:dyDescent="0.25">
      <c r="A13" s="18"/>
      <c r="B13" s="21" t="s">
        <v>17</v>
      </c>
      <c r="C13" s="24" t="s">
        <v>18</v>
      </c>
      <c r="D13" s="24"/>
      <c r="E13" s="23">
        <v>312650747</v>
      </c>
      <c r="F13" s="23">
        <v>84419863</v>
      </c>
      <c r="G13" s="23">
        <f>SUM(E13:F13)</f>
        <v>397070610</v>
      </c>
      <c r="H13" s="23">
        <v>190767275</v>
      </c>
      <c r="I13" s="23">
        <v>177601005</v>
      </c>
      <c r="J13" s="23">
        <f t="shared" ref="J13:J20" si="2">SUM(G13-H13)</f>
        <v>206303335</v>
      </c>
      <c r="K13" s="18"/>
    </row>
    <row r="14" spans="1:17" s="2" customFormat="1" ht="25.5" hidden="1" customHeight="1" x14ac:dyDescent="0.25">
      <c r="A14" s="18"/>
      <c r="B14" s="21" t="s">
        <v>19</v>
      </c>
      <c r="C14" s="24" t="s">
        <v>20</v>
      </c>
      <c r="D14" s="24"/>
      <c r="E14" s="23">
        <v>1093742165</v>
      </c>
      <c r="F14" s="23">
        <v>-78192523</v>
      </c>
      <c r="G14" s="23">
        <f t="shared" ref="G14:G19" si="3">SUM(E14:F14)</f>
        <v>1015549642</v>
      </c>
      <c r="H14" s="23">
        <v>936643914</v>
      </c>
      <c r="I14" s="23">
        <v>925263927</v>
      </c>
      <c r="J14" s="23">
        <f t="shared" si="2"/>
        <v>78905728</v>
      </c>
      <c r="K14" s="18"/>
    </row>
    <row r="15" spans="1:17" s="2" customFormat="1" ht="12.75" hidden="1" customHeight="1" x14ac:dyDescent="0.25">
      <c r="A15" s="18"/>
      <c r="B15" s="21" t="s">
        <v>21</v>
      </c>
      <c r="C15" s="25" t="s">
        <v>22</v>
      </c>
      <c r="D15" s="25"/>
      <c r="E15" s="23">
        <v>396336618</v>
      </c>
      <c r="F15" s="23">
        <v>-4513654</v>
      </c>
      <c r="G15" s="23">
        <f>SUM(E15:F15)</f>
        <v>391822964</v>
      </c>
      <c r="H15" s="23">
        <v>120073248</v>
      </c>
      <c r="I15" s="23">
        <v>112563805</v>
      </c>
      <c r="J15" s="23">
        <f t="shared" si="2"/>
        <v>271749716</v>
      </c>
      <c r="K15" s="18"/>
    </row>
    <row r="16" spans="1:17" s="2" customFormat="1" ht="12.75" hidden="1" customHeight="1" x14ac:dyDescent="0.25">
      <c r="A16" s="18"/>
      <c r="B16" s="21" t="s">
        <v>23</v>
      </c>
      <c r="C16" s="25" t="s">
        <v>24</v>
      </c>
      <c r="D16" s="25"/>
      <c r="E16" s="23">
        <v>187000315</v>
      </c>
      <c r="F16" s="23">
        <v>13814104</v>
      </c>
      <c r="G16" s="23">
        <f t="shared" si="3"/>
        <v>200814419</v>
      </c>
      <c r="H16" s="23">
        <v>132992572</v>
      </c>
      <c r="I16" s="23">
        <v>129935750</v>
      </c>
      <c r="J16" s="23">
        <f t="shared" si="2"/>
        <v>67821847</v>
      </c>
      <c r="K16" s="18"/>
    </row>
    <row r="17" spans="1:16" s="2" customFormat="1" ht="12.75" hidden="1" customHeight="1" x14ac:dyDescent="0.25">
      <c r="A17" s="18"/>
      <c r="B17" s="21" t="s">
        <v>25</v>
      </c>
      <c r="C17" s="25" t="s">
        <v>26</v>
      </c>
      <c r="D17" s="25"/>
      <c r="E17" s="23">
        <v>69205751</v>
      </c>
      <c r="F17" s="23">
        <v>16996971</v>
      </c>
      <c r="G17" s="23">
        <f t="shared" si="3"/>
        <v>86202722</v>
      </c>
      <c r="H17" s="23">
        <v>41871421</v>
      </c>
      <c r="I17" s="23">
        <v>39594113</v>
      </c>
      <c r="J17" s="23">
        <f t="shared" si="2"/>
        <v>44331301</v>
      </c>
      <c r="K17" s="18"/>
    </row>
    <row r="18" spans="1:16" s="2" customFormat="1" ht="12.75" hidden="1" customHeight="1" x14ac:dyDescent="0.25">
      <c r="A18" s="18"/>
      <c r="B18" s="21" t="s">
        <v>27</v>
      </c>
      <c r="C18" s="25" t="s">
        <v>28</v>
      </c>
      <c r="D18" s="25"/>
      <c r="E18" s="23">
        <v>0</v>
      </c>
      <c r="F18" s="23">
        <v>0</v>
      </c>
      <c r="G18" s="23">
        <f t="shared" si="3"/>
        <v>0</v>
      </c>
      <c r="H18" s="23">
        <v>0</v>
      </c>
      <c r="I18" s="23">
        <v>0</v>
      </c>
      <c r="J18" s="23">
        <f t="shared" si="2"/>
        <v>0</v>
      </c>
      <c r="K18" s="18"/>
    </row>
    <row r="19" spans="1:16" s="2" customFormat="1" ht="12.75" hidden="1" customHeight="1" x14ac:dyDescent="0.25">
      <c r="A19" s="18"/>
      <c r="B19" s="21" t="s">
        <v>29</v>
      </c>
      <c r="C19" s="25" t="s">
        <v>30</v>
      </c>
      <c r="D19" s="25"/>
      <c r="E19" s="23">
        <v>57664845</v>
      </c>
      <c r="F19" s="23">
        <v>-18391150</v>
      </c>
      <c r="G19" s="23">
        <f t="shared" si="3"/>
        <v>39273695</v>
      </c>
      <c r="H19" s="23">
        <v>4349179</v>
      </c>
      <c r="I19" s="23">
        <v>3965704</v>
      </c>
      <c r="J19" s="23">
        <f t="shared" si="2"/>
        <v>34924516</v>
      </c>
      <c r="K19" s="18"/>
    </row>
    <row r="20" spans="1:16" s="2" customFormat="1" ht="12.75" hidden="1" customHeight="1" x14ac:dyDescent="0.25">
      <c r="A20" s="21" t="s">
        <v>31</v>
      </c>
      <c r="B20" s="22" t="s">
        <v>32</v>
      </c>
      <c r="C20" s="22"/>
      <c r="D20" s="22"/>
      <c r="E20" s="23">
        <f>SUM(E22:E30)</f>
        <v>197414083</v>
      </c>
      <c r="F20" s="23">
        <f>SUM(F22:F30)</f>
        <v>12698368</v>
      </c>
      <c r="G20" s="23">
        <f>SUM(E20:F20)</f>
        <v>210112451</v>
      </c>
      <c r="H20" s="23">
        <f>SUM(H22:H30)</f>
        <v>40903874</v>
      </c>
      <c r="I20" s="23">
        <f>SUM(I22:I30)</f>
        <v>38078581</v>
      </c>
      <c r="J20" s="23">
        <f t="shared" si="2"/>
        <v>169208577</v>
      </c>
      <c r="K20" s="18"/>
      <c r="L20" s="23"/>
      <c r="O20" s="23"/>
      <c r="P20" s="23"/>
    </row>
    <row r="21" spans="1:16" s="2" customFormat="1" ht="3" hidden="1" customHeight="1" x14ac:dyDescent="0.25">
      <c r="A21" s="18"/>
      <c r="B21" s="18"/>
      <c r="C21" s="18"/>
      <c r="D21" s="18"/>
      <c r="E21" s="23"/>
      <c r="F21" s="23"/>
      <c r="G21" s="23"/>
      <c r="H21" s="23"/>
      <c r="I21" s="23"/>
      <c r="J21" s="23"/>
      <c r="K21" s="18"/>
    </row>
    <row r="22" spans="1:16" s="2" customFormat="1" ht="25.5" hidden="1" customHeight="1" x14ac:dyDescent="0.25">
      <c r="A22" s="18"/>
      <c r="B22" s="21" t="s">
        <v>33</v>
      </c>
      <c r="C22" s="24" t="s">
        <v>34</v>
      </c>
      <c r="D22" s="24"/>
      <c r="E22" s="23">
        <v>15925835</v>
      </c>
      <c r="F22" s="23">
        <v>2207886</v>
      </c>
      <c r="G22" s="23">
        <f>SUM(E22:F22)</f>
        <v>18133721</v>
      </c>
      <c r="H22" s="23">
        <v>4871493</v>
      </c>
      <c r="I22" s="23">
        <v>4435261</v>
      </c>
      <c r="J22" s="23">
        <f t="shared" ref="J22:J31" si="4">SUM(G22-H22)</f>
        <v>13262228</v>
      </c>
      <c r="K22" s="18"/>
    </row>
    <row r="23" spans="1:16" s="2" customFormat="1" ht="12.75" hidden="1" customHeight="1" x14ac:dyDescent="0.25">
      <c r="A23" s="18"/>
      <c r="B23" s="21" t="s">
        <v>35</v>
      </c>
      <c r="C23" s="25" t="s">
        <v>36</v>
      </c>
      <c r="D23" s="25"/>
      <c r="E23" s="23">
        <v>6882820</v>
      </c>
      <c r="F23" s="23">
        <v>2757876</v>
      </c>
      <c r="G23" s="23">
        <f t="shared" ref="G23:G30" si="5">SUM(E23:F23)</f>
        <v>9640696</v>
      </c>
      <c r="H23" s="23">
        <v>3643689</v>
      </c>
      <c r="I23" s="23">
        <v>3473793</v>
      </c>
      <c r="J23" s="23">
        <f t="shared" si="4"/>
        <v>5997007</v>
      </c>
      <c r="K23" s="18"/>
    </row>
    <row r="24" spans="1:16" s="2" customFormat="1" ht="25.5" hidden="1" customHeight="1" x14ac:dyDescent="0.25">
      <c r="A24" s="18"/>
      <c r="B24" s="21" t="s">
        <v>37</v>
      </c>
      <c r="C24" s="24" t="s">
        <v>38</v>
      </c>
      <c r="D24" s="24"/>
      <c r="E24" s="23">
        <v>193765</v>
      </c>
      <c r="F24" s="23">
        <v>4751865</v>
      </c>
      <c r="G24" s="23">
        <f t="shared" si="5"/>
        <v>4945630</v>
      </c>
      <c r="H24" s="23">
        <v>4819737</v>
      </c>
      <c r="I24" s="23">
        <v>4815438</v>
      </c>
      <c r="J24" s="23">
        <f t="shared" si="4"/>
        <v>125893</v>
      </c>
      <c r="K24" s="18"/>
    </row>
    <row r="25" spans="1:16" s="2" customFormat="1" ht="25.5" hidden="1" customHeight="1" x14ac:dyDescent="0.25">
      <c r="A25" s="18"/>
      <c r="B25" s="21" t="s">
        <v>39</v>
      </c>
      <c r="C25" s="24" t="s">
        <v>40</v>
      </c>
      <c r="D25" s="24"/>
      <c r="E25" s="23">
        <v>2149734</v>
      </c>
      <c r="F25" s="23">
        <v>1152368</v>
      </c>
      <c r="G25" s="23">
        <f t="shared" si="5"/>
        <v>3302102</v>
      </c>
      <c r="H25" s="23">
        <v>1068520</v>
      </c>
      <c r="I25" s="23">
        <v>769881</v>
      </c>
      <c r="J25" s="23">
        <f t="shared" si="4"/>
        <v>2233582</v>
      </c>
      <c r="K25" s="18"/>
    </row>
    <row r="26" spans="1:16" s="2" customFormat="1" ht="25.5" hidden="1" customHeight="1" x14ac:dyDescent="0.25">
      <c r="A26" s="18"/>
      <c r="B26" s="21" t="s">
        <v>41</v>
      </c>
      <c r="C26" s="24" t="s">
        <v>42</v>
      </c>
      <c r="D26" s="24"/>
      <c r="E26" s="23">
        <v>139251722</v>
      </c>
      <c r="F26" s="23">
        <v>-1544284</v>
      </c>
      <c r="G26" s="23">
        <f t="shared" si="5"/>
        <v>137707438</v>
      </c>
      <c r="H26" s="23">
        <v>7125357</v>
      </c>
      <c r="I26" s="23">
        <v>7069032</v>
      </c>
      <c r="J26" s="23">
        <f t="shared" si="4"/>
        <v>130582081</v>
      </c>
      <c r="K26" s="18"/>
    </row>
    <row r="27" spans="1:16" s="2" customFormat="1" ht="12.75" hidden="1" customHeight="1" x14ac:dyDescent="0.25">
      <c r="A27" s="18"/>
      <c r="B27" s="21" t="s">
        <v>43</v>
      </c>
      <c r="C27" s="24" t="s">
        <v>44</v>
      </c>
      <c r="D27" s="24"/>
      <c r="E27" s="23">
        <v>19373106</v>
      </c>
      <c r="F27" s="23">
        <v>1617979</v>
      </c>
      <c r="G27" s="23">
        <f t="shared" si="5"/>
        <v>20991085</v>
      </c>
      <c r="H27" s="23">
        <v>10420353</v>
      </c>
      <c r="I27" s="23">
        <v>8923843</v>
      </c>
      <c r="J27" s="23">
        <f t="shared" si="4"/>
        <v>10570732</v>
      </c>
      <c r="K27" s="18"/>
    </row>
    <row r="28" spans="1:16" s="2" customFormat="1" ht="25.5" hidden="1" customHeight="1" x14ac:dyDescent="0.25">
      <c r="A28" s="18"/>
      <c r="B28" s="21" t="s">
        <v>45</v>
      </c>
      <c r="C28" s="24" t="s">
        <v>46</v>
      </c>
      <c r="D28" s="24"/>
      <c r="E28" s="23">
        <v>7841388</v>
      </c>
      <c r="F28" s="23">
        <v>73573</v>
      </c>
      <c r="G28" s="23">
        <f t="shared" si="5"/>
        <v>7914961</v>
      </c>
      <c r="H28" s="23">
        <v>5925652</v>
      </c>
      <c r="I28" s="23">
        <v>5881328</v>
      </c>
      <c r="J28" s="23">
        <f t="shared" si="4"/>
        <v>1989309</v>
      </c>
      <c r="K28" s="18"/>
    </row>
    <row r="29" spans="1:16" s="2" customFormat="1" ht="12.75" hidden="1" customHeight="1" x14ac:dyDescent="0.25">
      <c r="A29" s="18"/>
      <c r="B29" s="21" t="s">
        <v>47</v>
      </c>
      <c r="C29" s="25" t="s">
        <v>48</v>
      </c>
      <c r="D29" s="25"/>
      <c r="E29" s="23">
        <v>0</v>
      </c>
      <c r="F29" s="23">
        <v>0</v>
      </c>
      <c r="G29" s="23">
        <f t="shared" si="5"/>
        <v>0</v>
      </c>
      <c r="H29" s="23">
        <v>0</v>
      </c>
      <c r="I29" s="23">
        <v>0</v>
      </c>
      <c r="J29" s="23">
        <f t="shared" si="4"/>
        <v>0</v>
      </c>
      <c r="K29" s="18"/>
    </row>
    <row r="30" spans="1:16" s="2" customFormat="1" ht="25.5" hidden="1" customHeight="1" x14ac:dyDescent="0.25">
      <c r="A30" s="18"/>
      <c r="B30" s="21" t="s">
        <v>49</v>
      </c>
      <c r="C30" s="24" t="s">
        <v>50</v>
      </c>
      <c r="D30" s="24"/>
      <c r="E30" s="23">
        <v>5795713</v>
      </c>
      <c r="F30" s="23">
        <v>1681105</v>
      </c>
      <c r="G30" s="23">
        <f t="shared" si="5"/>
        <v>7476818</v>
      </c>
      <c r="H30" s="23">
        <v>3029073</v>
      </c>
      <c r="I30" s="23">
        <v>2710005</v>
      </c>
      <c r="J30" s="23">
        <f t="shared" si="4"/>
        <v>4447745</v>
      </c>
      <c r="K30" s="18"/>
    </row>
    <row r="31" spans="1:16" s="2" customFormat="1" ht="12.75" hidden="1" customHeight="1" x14ac:dyDescent="0.25">
      <c r="A31" s="21" t="s">
        <v>51</v>
      </c>
      <c r="B31" s="22" t="s">
        <v>52</v>
      </c>
      <c r="C31" s="22"/>
      <c r="D31" s="22"/>
      <c r="E31" s="23">
        <f>SUM(E33:E41)</f>
        <v>440213279</v>
      </c>
      <c r="F31" s="23">
        <f>SUM(F33:F41)</f>
        <v>4557702311</v>
      </c>
      <c r="G31" s="23">
        <f t="shared" ref="G31:G69" si="6">SUM(E31:F31)</f>
        <v>4997915590</v>
      </c>
      <c r="H31" s="23">
        <f t="shared" ref="H31:I31" si="7">SUM(H33:H41)</f>
        <v>4044203545</v>
      </c>
      <c r="I31" s="23">
        <f t="shared" si="7"/>
        <v>4035437048</v>
      </c>
      <c r="J31" s="23">
        <f t="shared" si="4"/>
        <v>953712045</v>
      </c>
      <c r="K31" s="18"/>
      <c r="L31" s="23"/>
      <c r="O31" s="23"/>
      <c r="P31" s="23"/>
    </row>
    <row r="32" spans="1:16" s="2" customFormat="1" ht="3" hidden="1" customHeight="1" x14ac:dyDescent="0.25">
      <c r="A32" s="18"/>
      <c r="B32" s="18"/>
      <c r="C32" s="18"/>
      <c r="D32" s="18"/>
      <c r="E32" s="23"/>
      <c r="F32" s="23"/>
      <c r="G32" s="23"/>
      <c r="H32" s="23"/>
      <c r="I32" s="23"/>
      <c r="J32" s="23"/>
      <c r="K32" s="18"/>
    </row>
    <row r="33" spans="1:16" s="2" customFormat="1" ht="12.75" hidden="1" customHeight="1" x14ac:dyDescent="0.25">
      <c r="A33" s="18"/>
      <c r="B33" s="21" t="s">
        <v>53</v>
      </c>
      <c r="C33" s="25" t="s">
        <v>54</v>
      </c>
      <c r="D33" s="25"/>
      <c r="E33" s="23">
        <v>41992346</v>
      </c>
      <c r="F33" s="23">
        <v>7326398</v>
      </c>
      <c r="G33" s="23">
        <f t="shared" ref="G33:G41" si="8">SUM(E33:F33)</f>
        <v>49318744</v>
      </c>
      <c r="H33" s="23">
        <v>14745917</v>
      </c>
      <c r="I33" s="23">
        <v>14110599</v>
      </c>
      <c r="J33" s="23">
        <f t="shared" ref="J33:J42" si="9">SUM(G33-H33)</f>
        <v>34572827</v>
      </c>
      <c r="K33" s="18"/>
    </row>
    <row r="34" spans="1:16" s="2" customFormat="1" ht="12.75" hidden="1" customHeight="1" x14ac:dyDescent="0.25">
      <c r="A34" s="18"/>
      <c r="B34" s="21" t="s">
        <v>55</v>
      </c>
      <c r="C34" s="25" t="s">
        <v>56</v>
      </c>
      <c r="D34" s="25"/>
      <c r="E34" s="23">
        <v>25936806</v>
      </c>
      <c r="F34" s="23">
        <v>2707032</v>
      </c>
      <c r="G34" s="23">
        <f t="shared" si="8"/>
        <v>28643838</v>
      </c>
      <c r="H34" s="23">
        <v>6059361</v>
      </c>
      <c r="I34" s="23">
        <v>5773452</v>
      </c>
      <c r="J34" s="23">
        <f t="shared" si="9"/>
        <v>22584477</v>
      </c>
      <c r="K34" s="18"/>
    </row>
    <row r="35" spans="1:16" s="2" customFormat="1" ht="25.5" hidden="1" customHeight="1" x14ac:dyDescent="0.25">
      <c r="A35" s="18"/>
      <c r="B35" s="21" t="s">
        <v>57</v>
      </c>
      <c r="C35" s="24" t="s">
        <v>58</v>
      </c>
      <c r="D35" s="24"/>
      <c r="E35" s="23">
        <v>110803477</v>
      </c>
      <c r="F35" s="23">
        <v>695150749</v>
      </c>
      <c r="G35" s="23">
        <f t="shared" si="8"/>
        <v>805954226</v>
      </c>
      <c r="H35" s="23">
        <v>265472692</v>
      </c>
      <c r="I35" s="23">
        <v>265053255</v>
      </c>
      <c r="J35" s="23">
        <f t="shared" si="9"/>
        <v>540481534</v>
      </c>
      <c r="K35" s="18"/>
    </row>
    <row r="36" spans="1:16" s="2" customFormat="1" ht="12.75" hidden="1" customHeight="1" x14ac:dyDescent="0.25">
      <c r="A36" s="18"/>
      <c r="B36" s="21" t="s">
        <v>59</v>
      </c>
      <c r="C36" s="25" t="s">
        <v>60</v>
      </c>
      <c r="D36" s="25"/>
      <c r="E36" s="23">
        <v>2503142</v>
      </c>
      <c r="F36" s="23">
        <v>1946814</v>
      </c>
      <c r="G36" s="23">
        <f t="shared" si="8"/>
        <v>4449956</v>
      </c>
      <c r="H36" s="23">
        <v>2601369</v>
      </c>
      <c r="I36" s="23">
        <v>2597132</v>
      </c>
      <c r="J36" s="23">
        <f t="shared" si="9"/>
        <v>1848587</v>
      </c>
      <c r="K36" s="18"/>
    </row>
    <row r="37" spans="1:16" s="2" customFormat="1" ht="25.5" hidden="1" customHeight="1" x14ac:dyDescent="0.25">
      <c r="A37" s="18"/>
      <c r="B37" s="21" t="s">
        <v>61</v>
      </c>
      <c r="C37" s="24" t="s">
        <v>62</v>
      </c>
      <c r="D37" s="24"/>
      <c r="E37" s="23">
        <v>67004234</v>
      </c>
      <c r="F37" s="23">
        <v>95969140</v>
      </c>
      <c r="G37" s="23">
        <f t="shared" si="8"/>
        <v>162973374</v>
      </c>
      <c r="H37" s="23">
        <v>56401179</v>
      </c>
      <c r="I37" s="23">
        <v>56180717</v>
      </c>
      <c r="J37" s="23">
        <f t="shared" si="9"/>
        <v>106572195</v>
      </c>
      <c r="K37" s="18"/>
    </row>
    <row r="38" spans="1:16" s="2" customFormat="1" ht="12.75" hidden="1" customHeight="1" x14ac:dyDescent="0.25">
      <c r="A38" s="18"/>
      <c r="B38" s="21" t="s">
        <v>63</v>
      </c>
      <c r="C38" s="25" t="s">
        <v>64</v>
      </c>
      <c r="D38" s="25"/>
      <c r="E38" s="23">
        <v>1784649</v>
      </c>
      <c r="F38" s="23">
        <v>19839391</v>
      </c>
      <c r="G38" s="23">
        <f t="shared" si="8"/>
        <v>21624040</v>
      </c>
      <c r="H38" s="23">
        <v>7885208</v>
      </c>
      <c r="I38" s="23">
        <v>7815128</v>
      </c>
      <c r="J38" s="23">
        <f t="shared" si="9"/>
        <v>13738832</v>
      </c>
      <c r="K38" s="18"/>
    </row>
    <row r="39" spans="1:16" s="2" customFormat="1" ht="12.75" hidden="1" customHeight="1" x14ac:dyDescent="0.25">
      <c r="A39" s="18"/>
      <c r="B39" s="21" t="s">
        <v>65</v>
      </c>
      <c r="C39" s="25" t="s">
        <v>66</v>
      </c>
      <c r="D39" s="25"/>
      <c r="E39" s="23">
        <v>18979267</v>
      </c>
      <c r="F39" s="23">
        <v>3309938</v>
      </c>
      <c r="G39" s="23">
        <f t="shared" si="8"/>
        <v>22289205</v>
      </c>
      <c r="H39" s="23">
        <v>7465635</v>
      </c>
      <c r="I39" s="23">
        <v>7156112</v>
      </c>
      <c r="J39" s="23">
        <f t="shared" si="9"/>
        <v>14823570</v>
      </c>
      <c r="K39" s="18"/>
    </row>
    <row r="40" spans="1:16" s="2" customFormat="1" ht="12.75" hidden="1" customHeight="1" x14ac:dyDescent="0.25">
      <c r="A40" s="18"/>
      <c r="B40" s="21" t="s">
        <v>67</v>
      </c>
      <c r="C40" s="25" t="s">
        <v>68</v>
      </c>
      <c r="D40" s="25"/>
      <c r="E40" s="23">
        <v>12339008</v>
      </c>
      <c r="F40" s="23">
        <v>75737131</v>
      </c>
      <c r="G40" s="23">
        <f t="shared" si="8"/>
        <v>88076139</v>
      </c>
      <c r="H40" s="23">
        <v>43147990</v>
      </c>
      <c r="I40" s="23">
        <v>38154093</v>
      </c>
      <c r="J40" s="23">
        <f t="shared" si="9"/>
        <v>44928149</v>
      </c>
      <c r="K40" s="18"/>
    </row>
    <row r="41" spans="1:16" s="2" customFormat="1" ht="12.75" hidden="1" customHeight="1" x14ac:dyDescent="0.25">
      <c r="A41" s="18"/>
      <c r="B41" s="21" t="s">
        <v>69</v>
      </c>
      <c r="C41" s="25" t="s">
        <v>70</v>
      </c>
      <c r="D41" s="25"/>
      <c r="E41" s="23">
        <v>158870350</v>
      </c>
      <c r="F41" s="23">
        <v>3655715718</v>
      </c>
      <c r="G41" s="23">
        <f t="shared" si="8"/>
        <v>3814586068</v>
      </c>
      <c r="H41" s="23">
        <v>3640424194</v>
      </c>
      <c r="I41" s="23">
        <v>3638596560</v>
      </c>
      <c r="J41" s="23">
        <f t="shared" si="9"/>
        <v>174161874</v>
      </c>
      <c r="K41" s="18"/>
      <c r="L41" s="23"/>
    </row>
    <row r="42" spans="1:16" s="2" customFormat="1" ht="25.5" hidden="1" customHeight="1" x14ac:dyDescent="0.25">
      <c r="A42" s="21" t="s">
        <v>71</v>
      </c>
      <c r="B42" s="24" t="s">
        <v>72</v>
      </c>
      <c r="C42" s="24"/>
      <c r="D42" s="24"/>
      <c r="E42" s="23">
        <f>SUM(E44:E52)</f>
        <v>2640892164</v>
      </c>
      <c r="F42" s="23">
        <f>SUM(F44:F52)</f>
        <v>292237421</v>
      </c>
      <c r="G42" s="23">
        <f>SUM(E42:F42)</f>
        <v>2933129585</v>
      </c>
      <c r="H42" s="23">
        <f t="shared" ref="H42:I42" si="10">SUM(H44:H52)</f>
        <v>1582085386</v>
      </c>
      <c r="I42" s="23">
        <f t="shared" si="10"/>
        <v>1553841700</v>
      </c>
      <c r="J42" s="23">
        <f t="shared" si="9"/>
        <v>1351044199</v>
      </c>
      <c r="K42" s="18"/>
      <c r="L42" s="23"/>
      <c r="O42" s="23"/>
      <c r="P42" s="23"/>
    </row>
    <row r="43" spans="1:16" s="2" customFormat="1" ht="3" hidden="1" customHeight="1" x14ac:dyDescent="0.25">
      <c r="A43" s="18"/>
      <c r="B43" s="18"/>
      <c r="C43" s="18"/>
      <c r="D43" s="18"/>
      <c r="E43" s="23"/>
      <c r="F43" s="23"/>
      <c r="G43" s="23"/>
      <c r="H43" s="23"/>
      <c r="I43" s="23"/>
      <c r="J43" s="23"/>
      <c r="K43" s="18"/>
    </row>
    <row r="44" spans="1:16" s="2" customFormat="1" ht="25.5" hidden="1" customHeight="1" x14ac:dyDescent="0.25">
      <c r="A44" s="18"/>
      <c r="B44" s="21" t="s">
        <v>73</v>
      </c>
      <c r="C44" s="24" t="s">
        <v>74</v>
      </c>
      <c r="D44" s="24"/>
      <c r="E44" s="23">
        <v>2582602549</v>
      </c>
      <c r="F44" s="23">
        <v>282385712</v>
      </c>
      <c r="G44" s="23">
        <f t="shared" ref="G44:G52" si="11">SUM(E44:F44)</f>
        <v>2864988261</v>
      </c>
      <c r="H44" s="23">
        <v>1550083563</v>
      </c>
      <c r="I44" s="23">
        <v>1526803126</v>
      </c>
      <c r="J44" s="23">
        <f t="shared" ref="J44:J53" si="12">SUM(G44-H44)</f>
        <v>1314904698</v>
      </c>
      <c r="K44" s="18"/>
    </row>
    <row r="45" spans="1:16" s="2" customFormat="1" ht="12.75" hidden="1" customHeight="1" x14ac:dyDescent="0.25">
      <c r="A45" s="18"/>
      <c r="B45" s="21" t="s">
        <v>75</v>
      </c>
      <c r="C45" s="25" t="s">
        <v>76</v>
      </c>
      <c r="D45" s="25"/>
      <c r="E45" s="23">
        <v>0</v>
      </c>
      <c r="F45" s="23">
        <v>0</v>
      </c>
      <c r="G45" s="23">
        <f t="shared" si="11"/>
        <v>0</v>
      </c>
      <c r="H45" s="23">
        <v>0</v>
      </c>
      <c r="I45" s="23">
        <v>0</v>
      </c>
      <c r="J45" s="23">
        <f t="shared" si="12"/>
        <v>0</v>
      </c>
      <c r="K45" s="18"/>
    </row>
    <row r="46" spans="1:16" s="2" customFormat="1" ht="12.75" hidden="1" customHeight="1" x14ac:dyDescent="0.25">
      <c r="A46" s="18"/>
      <c r="B46" s="21" t="s">
        <v>77</v>
      </c>
      <c r="C46" s="25" t="s">
        <v>78</v>
      </c>
      <c r="D46" s="25"/>
      <c r="E46" s="23">
        <v>1550061</v>
      </c>
      <c r="F46" s="23">
        <v>2028929</v>
      </c>
      <c r="G46" s="23">
        <f t="shared" si="11"/>
        <v>3578990</v>
      </c>
      <c r="H46" s="23">
        <v>0</v>
      </c>
      <c r="I46" s="23">
        <v>0</v>
      </c>
      <c r="J46" s="23">
        <f t="shared" si="12"/>
        <v>3578990</v>
      </c>
      <c r="K46" s="18"/>
    </row>
    <row r="47" spans="1:16" s="2" customFormat="1" ht="12.75" hidden="1" customHeight="1" x14ac:dyDescent="0.25">
      <c r="A47" s="18"/>
      <c r="B47" s="21" t="s">
        <v>79</v>
      </c>
      <c r="C47" s="25" t="s">
        <v>80</v>
      </c>
      <c r="D47" s="25"/>
      <c r="E47" s="23">
        <v>56739554</v>
      </c>
      <c r="F47" s="23">
        <v>7822780</v>
      </c>
      <c r="G47" s="23">
        <f t="shared" si="11"/>
        <v>64562334</v>
      </c>
      <c r="H47" s="23">
        <v>32001823</v>
      </c>
      <c r="I47" s="23">
        <v>27038574</v>
      </c>
      <c r="J47" s="23">
        <f t="shared" si="12"/>
        <v>32560511</v>
      </c>
      <c r="K47" s="18"/>
    </row>
    <row r="48" spans="1:16" s="2" customFormat="1" ht="12.75" hidden="1" customHeight="1" x14ac:dyDescent="0.25">
      <c r="A48" s="18"/>
      <c r="B48" s="21" t="s">
        <v>81</v>
      </c>
      <c r="C48" s="25" t="s">
        <v>82</v>
      </c>
      <c r="D48" s="25"/>
      <c r="E48" s="23">
        <v>0</v>
      </c>
      <c r="F48" s="23">
        <v>0</v>
      </c>
      <c r="G48" s="23">
        <f t="shared" si="11"/>
        <v>0</v>
      </c>
      <c r="H48" s="23">
        <v>0</v>
      </c>
      <c r="I48" s="23">
        <v>0</v>
      </c>
      <c r="J48" s="23">
        <f t="shared" si="12"/>
        <v>0</v>
      </c>
      <c r="K48" s="18"/>
    </row>
    <row r="49" spans="1:16" s="2" customFormat="1" ht="25.5" hidden="1" customHeight="1" x14ac:dyDescent="0.25">
      <c r="A49" s="18"/>
      <c r="B49" s="21" t="s">
        <v>83</v>
      </c>
      <c r="C49" s="24" t="s">
        <v>84</v>
      </c>
      <c r="D49" s="24"/>
      <c r="E49" s="23">
        <v>0</v>
      </c>
      <c r="F49" s="23">
        <v>0</v>
      </c>
      <c r="G49" s="23">
        <f t="shared" si="11"/>
        <v>0</v>
      </c>
      <c r="H49" s="23">
        <v>0</v>
      </c>
      <c r="I49" s="23">
        <v>0</v>
      </c>
      <c r="J49" s="23">
        <f t="shared" si="12"/>
        <v>0</v>
      </c>
      <c r="K49" s="18"/>
    </row>
    <row r="50" spans="1:16" s="2" customFormat="1" ht="12.75" hidden="1" customHeight="1" x14ac:dyDescent="0.25">
      <c r="A50" s="18"/>
      <c r="B50" s="21" t="s">
        <v>85</v>
      </c>
      <c r="C50" s="25" t="s">
        <v>86</v>
      </c>
      <c r="D50" s="25"/>
      <c r="E50" s="23">
        <v>0</v>
      </c>
      <c r="F50" s="23">
        <v>0</v>
      </c>
      <c r="G50" s="23">
        <f t="shared" si="11"/>
        <v>0</v>
      </c>
      <c r="H50" s="23">
        <v>0</v>
      </c>
      <c r="I50" s="23">
        <v>0</v>
      </c>
      <c r="J50" s="23">
        <f t="shared" si="12"/>
        <v>0</v>
      </c>
      <c r="K50" s="18"/>
    </row>
    <row r="51" spans="1:16" s="2" customFormat="1" ht="12.75" hidden="1" customHeight="1" x14ac:dyDescent="0.25">
      <c r="A51" s="18"/>
      <c r="B51" s="21" t="s">
        <v>87</v>
      </c>
      <c r="C51" s="25" t="s">
        <v>88</v>
      </c>
      <c r="D51" s="25"/>
      <c r="E51" s="23">
        <v>0</v>
      </c>
      <c r="F51" s="23">
        <v>0</v>
      </c>
      <c r="G51" s="23">
        <f t="shared" si="11"/>
        <v>0</v>
      </c>
      <c r="H51" s="23">
        <v>0</v>
      </c>
      <c r="I51" s="23">
        <v>0</v>
      </c>
      <c r="J51" s="23">
        <f t="shared" si="12"/>
        <v>0</v>
      </c>
      <c r="K51" s="18"/>
    </row>
    <row r="52" spans="1:16" s="2" customFormat="1" ht="12.75" hidden="1" customHeight="1" x14ac:dyDescent="0.25">
      <c r="A52" s="18"/>
      <c r="B52" s="21" t="s">
        <v>89</v>
      </c>
      <c r="C52" s="25" t="s">
        <v>90</v>
      </c>
      <c r="D52" s="25"/>
      <c r="E52" s="23">
        <v>0</v>
      </c>
      <c r="F52" s="23">
        <v>0</v>
      </c>
      <c r="G52" s="23">
        <f t="shared" si="11"/>
        <v>0</v>
      </c>
      <c r="H52" s="23">
        <v>0</v>
      </c>
      <c r="I52" s="23">
        <v>0</v>
      </c>
      <c r="J52" s="23">
        <f t="shared" si="12"/>
        <v>0</v>
      </c>
      <c r="K52" s="18"/>
    </row>
    <row r="53" spans="1:16" s="2" customFormat="1" ht="12.75" hidden="1" customHeight="1" x14ac:dyDescent="0.25">
      <c r="A53" s="21" t="s">
        <v>91</v>
      </c>
      <c r="B53" s="22" t="s">
        <v>92</v>
      </c>
      <c r="C53" s="22"/>
      <c r="D53" s="22"/>
      <c r="E53" s="23">
        <f>SUM(E55:E63)</f>
        <v>4034400</v>
      </c>
      <c r="F53" s="23">
        <f>SUM(F55:F63)</f>
        <v>11524290</v>
      </c>
      <c r="G53" s="23">
        <f t="shared" si="6"/>
        <v>15558690</v>
      </c>
      <c r="H53" s="23">
        <f t="shared" ref="H53:I53" si="13">SUM(H55:H63)</f>
        <v>2139260</v>
      </c>
      <c r="I53" s="23">
        <f t="shared" si="13"/>
        <v>2077818</v>
      </c>
      <c r="J53" s="23">
        <f t="shared" si="12"/>
        <v>13419430</v>
      </c>
      <c r="K53" s="18"/>
      <c r="L53" s="23"/>
      <c r="O53" s="23"/>
      <c r="P53" s="23"/>
    </row>
    <row r="54" spans="1:16" s="2" customFormat="1" ht="3" hidden="1" customHeight="1" x14ac:dyDescent="0.25">
      <c r="A54" s="18"/>
      <c r="B54" s="18"/>
      <c r="C54" s="18"/>
      <c r="D54" s="18"/>
      <c r="E54" s="23"/>
      <c r="F54" s="23"/>
      <c r="G54" s="23"/>
      <c r="H54" s="23"/>
      <c r="I54" s="23"/>
      <c r="J54" s="23"/>
      <c r="K54" s="18"/>
    </row>
    <row r="55" spans="1:16" s="2" customFormat="1" ht="12.75" hidden="1" customHeight="1" x14ac:dyDescent="0.25">
      <c r="A55" s="18"/>
      <c r="B55" s="21" t="s">
        <v>93</v>
      </c>
      <c r="C55" s="25" t="s">
        <v>94</v>
      </c>
      <c r="D55" s="25"/>
      <c r="E55" s="23">
        <v>50000</v>
      </c>
      <c r="F55" s="23">
        <v>4550882</v>
      </c>
      <c r="G55" s="23">
        <f t="shared" ref="G55:G63" si="14">SUM(E55:F55)</f>
        <v>4600882</v>
      </c>
      <c r="H55" s="23">
        <v>955478</v>
      </c>
      <c r="I55" s="23">
        <v>948042</v>
      </c>
      <c r="J55" s="23">
        <f t="shared" ref="J55:J64" si="15">SUM(G55-H55)</f>
        <v>3645404</v>
      </c>
      <c r="K55" s="18"/>
    </row>
    <row r="56" spans="1:16" s="2" customFormat="1" ht="12.75" hidden="1" customHeight="1" x14ac:dyDescent="0.25">
      <c r="A56" s="18"/>
      <c r="B56" s="21" t="s">
        <v>95</v>
      </c>
      <c r="C56" s="25" t="s">
        <v>96</v>
      </c>
      <c r="D56" s="25"/>
      <c r="E56" s="23">
        <v>0</v>
      </c>
      <c r="F56" s="23">
        <v>3633436</v>
      </c>
      <c r="G56" s="23">
        <f t="shared" si="14"/>
        <v>3633436</v>
      </c>
      <c r="H56" s="23">
        <v>27484</v>
      </c>
      <c r="I56" s="23">
        <v>6471</v>
      </c>
      <c r="J56" s="23">
        <f t="shared" si="15"/>
        <v>3605952</v>
      </c>
      <c r="K56" s="18"/>
    </row>
    <row r="57" spans="1:16" s="2" customFormat="1" ht="12.75" hidden="1" customHeight="1" x14ac:dyDescent="0.25">
      <c r="A57" s="18"/>
      <c r="B57" s="21" t="s">
        <v>97</v>
      </c>
      <c r="C57" s="25" t="s">
        <v>98</v>
      </c>
      <c r="D57" s="25"/>
      <c r="E57" s="23">
        <v>0</v>
      </c>
      <c r="F57" s="23">
        <v>3291119</v>
      </c>
      <c r="G57" s="23">
        <f t="shared" si="14"/>
        <v>3291119</v>
      </c>
      <c r="H57" s="23">
        <v>172605</v>
      </c>
      <c r="I57" s="23">
        <v>172605</v>
      </c>
      <c r="J57" s="23">
        <f t="shared" si="15"/>
        <v>3118514</v>
      </c>
      <c r="K57" s="18"/>
    </row>
    <row r="58" spans="1:16" s="2" customFormat="1" ht="12.75" hidden="1" customHeight="1" x14ac:dyDescent="0.25">
      <c r="A58" s="18"/>
      <c r="B58" s="21" t="s">
        <v>99</v>
      </c>
      <c r="C58" s="25" t="s">
        <v>100</v>
      </c>
      <c r="D58" s="25"/>
      <c r="E58" s="23">
        <v>3824400</v>
      </c>
      <c r="F58" s="23">
        <v>-1293775</v>
      </c>
      <c r="G58" s="23">
        <f t="shared" si="14"/>
        <v>2530625</v>
      </c>
      <c r="H58" s="23">
        <v>947700</v>
      </c>
      <c r="I58" s="23">
        <v>947700</v>
      </c>
      <c r="J58" s="23">
        <f t="shared" si="15"/>
        <v>1582925</v>
      </c>
      <c r="K58" s="18"/>
    </row>
    <row r="59" spans="1:16" s="2" customFormat="1" ht="12.75" hidden="1" customHeight="1" x14ac:dyDescent="0.25">
      <c r="A59" s="18"/>
      <c r="B59" s="21" t="s">
        <v>101</v>
      </c>
      <c r="C59" s="25" t="s">
        <v>102</v>
      </c>
      <c r="D59" s="25"/>
      <c r="E59" s="23">
        <v>0</v>
      </c>
      <c r="F59" s="23">
        <v>0</v>
      </c>
      <c r="G59" s="23">
        <f t="shared" si="14"/>
        <v>0</v>
      </c>
      <c r="H59" s="23">
        <v>0</v>
      </c>
      <c r="I59" s="23">
        <v>0</v>
      </c>
      <c r="J59" s="23">
        <f t="shared" si="15"/>
        <v>0</v>
      </c>
      <c r="K59" s="18"/>
    </row>
    <row r="60" spans="1:16" s="2" customFormat="1" ht="12.75" hidden="1" customHeight="1" x14ac:dyDescent="0.25">
      <c r="A60" s="18"/>
      <c r="B60" s="21" t="s">
        <v>103</v>
      </c>
      <c r="C60" s="25" t="s">
        <v>104</v>
      </c>
      <c r="D60" s="25"/>
      <c r="E60" s="23">
        <v>70000</v>
      </c>
      <c r="F60" s="23">
        <v>920033</v>
      </c>
      <c r="G60" s="23">
        <f t="shared" si="14"/>
        <v>990033</v>
      </c>
      <c r="H60" s="23">
        <v>35993</v>
      </c>
      <c r="I60" s="23">
        <v>3000</v>
      </c>
      <c r="J60" s="23">
        <f t="shared" si="15"/>
        <v>954040</v>
      </c>
      <c r="K60" s="18"/>
    </row>
    <row r="61" spans="1:16" s="2" customFormat="1" ht="12.75" hidden="1" customHeight="1" x14ac:dyDescent="0.25">
      <c r="A61" s="18"/>
      <c r="B61" s="21" t="s">
        <v>105</v>
      </c>
      <c r="C61" s="25" t="s">
        <v>106</v>
      </c>
      <c r="D61" s="25"/>
      <c r="E61" s="23">
        <v>0</v>
      </c>
      <c r="F61" s="23">
        <v>0</v>
      </c>
      <c r="G61" s="23">
        <f t="shared" si="14"/>
        <v>0</v>
      </c>
      <c r="H61" s="23">
        <v>0</v>
      </c>
      <c r="I61" s="23">
        <v>0</v>
      </c>
      <c r="J61" s="23">
        <f t="shared" si="15"/>
        <v>0</v>
      </c>
      <c r="K61" s="18"/>
    </row>
    <row r="62" spans="1:16" s="2" customFormat="1" ht="12.75" hidden="1" customHeight="1" x14ac:dyDescent="0.25">
      <c r="A62" s="18"/>
      <c r="B62" s="21" t="s">
        <v>107</v>
      </c>
      <c r="C62" s="25" t="s">
        <v>108</v>
      </c>
      <c r="D62" s="25"/>
      <c r="E62" s="23">
        <v>0</v>
      </c>
      <c r="F62" s="23">
        <v>0</v>
      </c>
      <c r="G62" s="23">
        <f t="shared" si="14"/>
        <v>0</v>
      </c>
      <c r="H62" s="23">
        <v>0</v>
      </c>
      <c r="I62" s="23">
        <v>0</v>
      </c>
      <c r="J62" s="23">
        <f t="shared" si="15"/>
        <v>0</v>
      </c>
      <c r="K62" s="18"/>
    </row>
    <row r="63" spans="1:16" s="2" customFormat="1" ht="12.75" hidden="1" customHeight="1" x14ac:dyDescent="0.25">
      <c r="A63" s="18"/>
      <c r="B63" s="21" t="s">
        <v>109</v>
      </c>
      <c r="C63" s="25" t="s">
        <v>110</v>
      </c>
      <c r="D63" s="25"/>
      <c r="E63" s="23">
        <v>90000</v>
      </c>
      <c r="F63" s="23">
        <v>422595</v>
      </c>
      <c r="G63" s="23">
        <f t="shared" si="14"/>
        <v>512595</v>
      </c>
      <c r="H63" s="23">
        <v>0</v>
      </c>
      <c r="I63" s="23">
        <v>0</v>
      </c>
      <c r="J63" s="23">
        <f t="shared" si="15"/>
        <v>512595</v>
      </c>
      <c r="K63" s="18"/>
    </row>
    <row r="64" spans="1:16" s="2" customFormat="1" ht="12.75" hidden="1" customHeight="1" x14ac:dyDescent="0.25">
      <c r="A64" s="21" t="s">
        <v>111</v>
      </c>
      <c r="B64" s="22" t="s">
        <v>112</v>
      </c>
      <c r="C64" s="22"/>
      <c r="D64" s="22"/>
      <c r="E64" s="23">
        <f>SUM(E66:E68)</f>
        <v>1271923</v>
      </c>
      <c r="F64" s="23">
        <f>SUM(F66:F68)</f>
        <v>301928843</v>
      </c>
      <c r="G64" s="23">
        <f t="shared" si="6"/>
        <v>303200766</v>
      </c>
      <c r="H64" s="23">
        <f t="shared" ref="H64:I64" si="16">SUM(H66:H68)</f>
        <v>106179614</v>
      </c>
      <c r="I64" s="23">
        <f t="shared" si="16"/>
        <v>93723690</v>
      </c>
      <c r="J64" s="23">
        <f t="shared" si="15"/>
        <v>197021152</v>
      </c>
      <c r="K64" s="18"/>
      <c r="L64" s="23"/>
      <c r="O64" s="23"/>
    </row>
    <row r="65" spans="1:11" s="2" customFormat="1" ht="3" hidden="1" customHeight="1" x14ac:dyDescent="0.25">
      <c r="A65" s="18"/>
      <c r="B65" s="18"/>
      <c r="C65" s="18"/>
      <c r="D65" s="18"/>
      <c r="E65" s="23"/>
      <c r="F65" s="23"/>
      <c r="G65" s="23"/>
      <c r="H65" s="23"/>
      <c r="I65" s="23"/>
      <c r="J65" s="23"/>
      <c r="K65" s="18"/>
    </row>
    <row r="66" spans="1:11" s="2" customFormat="1" ht="12.75" hidden="1" customHeight="1" x14ac:dyDescent="0.25">
      <c r="A66" s="18"/>
      <c r="B66" s="21" t="s">
        <v>113</v>
      </c>
      <c r="C66" s="25" t="s">
        <v>114</v>
      </c>
      <c r="D66" s="25"/>
      <c r="E66" s="23">
        <v>1271923</v>
      </c>
      <c r="F66" s="23">
        <v>284566981</v>
      </c>
      <c r="G66" s="23">
        <f t="shared" ref="G66:G68" si="17">SUM(E66:F66)</f>
        <v>285838904</v>
      </c>
      <c r="H66" s="23">
        <v>99283674</v>
      </c>
      <c r="I66" s="23">
        <v>86827750</v>
      </c>
      <c r="J66" s="23">
        <f t="shared" ref="J66:J69" si="18">SUM(G66-H66)</f>
        <v>186555230</v>
      </c>
      <c r="K66" s="18"/>
    </row>
    <row r="67" spans="1:11" s="2" customFormat="1" ht="12.75" hidden="1" customHeight="1" x14ac:dyDescent="0.25">
      <c r="A67" s="18"/>
      <c r="B67" s="21" t="s">
        <v>115</v>
      </c>
      <c r="C67" s="25" t="s">
        <v>116</v>
      </c>
      <c r="D67" s="25"/>
      <c r="E67" s="23">
        <v>0</v>
      </c>
      <c r="F67" s="23">
        <v>17361862</v>
      </c>
      <c r="G67" s="23">
        <f t="shared" si="17"/>
        <v>17361862</v>
      </c>
      <c r="H67" s="23">
        <v>6895940</v>
      </c>
      <c r="I67" s="23">
        <v>6895940</v>
      </c>
      <c r="J67" s="23">
        <f t="shared" si="18"/>
        <v>10465922</v>
      </c>
      <c r="K67" s="18"/>
    </row>
    <row r="68" spans="1:11" s="2" customFormat="1" ht="12.75" hidden="1" customHeight="1" x14ac:dyDescent="0.25">
      <c r="A68" s="26"/>
      <c r="B68" s="27" t="s">
        <v>117</v>
      </c>
      <c r="C68" s="28" t="s">
        <v>118</v>
      </c>
      <c r="D68" s="28"/>
      <c r="E68" s="29">
        <v>0</v>
      </c>
      <c r="F68" s="29">
        <v>0</v>
      </c>
      <c r="G68" s="29">
        <f t="shared" si="17"/>
        <v>0</v>
      </c>
      <c r="H68" s="29">
        <v>0</v>
      </c>
      <c r="I68" s="29">
        <v>0</v>
      </c>
      <c r="J68" s="29">
        <f t="shared" si="18"/>
        <v>0</v>
      </c>
      <c r="K68" s="18"/>
    </row>
    <row r="69" spans="1:11" s="2" customFormat="1" ht="12.75" hidden="1" customHeight="1" x14ac:dyDescent="0.25">
      <c r="A69" s="21" t="s">
        <v>119</v>
      </c>
      <c r="B69" s="22" t="s">
        <v>120</v>
      </c>
      <c r="C69" s="22"/>
      <c r="D69" s="22"/>
      <c r="E69" s="23">
        <f>SUM(E71:E78)</f>
        <v>554564475</v>
      </c>
      <c r="F69" s="23">
        <f>SUM(F71:F78)</f>
        <v>-73484216</v>
      </c>
      <c r="G69" s="23">
        <f t="shared" si="6"/>
        <v>481080259</v>
      </c>
      <c r="H69" s="23">
        <f t="shared" ref="H69:I69" si="19">SUM(H71:H78)</f>
        <v>196761116</v>
      </c>
      <c r="I69" s="23">
        <f t="shared" si="19"/>
        <v>196761116</v>
      </c>
      <c r="J69" s="23">
        <f t="shared" si="18"/>
        <v>284319143</v>
      </c>
      <c r="K69" s="18"/>
    </row>
    <row r="70" spans="1:11" s="2" customFormat="1" ht="3" hidden="1" customHeight="1" x14ac:dyDescent="0.25">
      <c r="A70" s="18"/>
      <c r="B70" s="18"/>
      <c r="C70" s="18"/>
      <c r="D70" s="18"/>
      <c r="E70" s="23"/>
      <c r="F70" s="23"/>
      <c r="G70" s="23"/>
      <c r="H70" s="23"/>
      <c r="I70" s="23"/>
      <c r="J70" s="23"/>
      <c r="K70" s="18"/>
    </row>
    <row r="71" spans="1:11" s="2" customFormat="1" ht="25.5" hidden="1" customHeight="1" x14ac:dyDescent="0.25">
      <c r="A71" s="18"/>
      <c r="B71" s="21" t="s">
        <v>121</v>
      </c>
      <c r="C71" s="24" t="s">
        <v>122</v>
      </c>
      <c r="D71" s="24"/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f t="shared" ref="J71:J79" si="20">SUM(G71-H71)</f>
        <v>0</v>
      </c>
      <c r="K71" s="18"/>
    </row>
    <row r="72" spans="1:11" s="2" customFormat="1" ht="12.75" hidden="1" customHeight="1" x14ac:dyDescent="0.25">
      <c r="A72" s="18"/>
      <c r="B72" s="21" t="s">
        <v>123</v>
      </c>
      <c r="C72" s="25" t="s">
        <v>124</v>
      </c>
      <c r="D72" s="25"/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f t="shared" si="20"/>
        <v>0</v>
      </c>
      <c r="K72" s="18"/>
    </row>
    <row r="73" spans="1:11" s="2" customFormat="1" ht="12.75" hidden="1" customHeight="1" x14ac:dyDescent="0.25">
      <c r="A73" s="18"/>
      <c r="B73" s="21" t="s">
        <v>125</v>
      </c>
      <c r="C73" s="25" t="s">
        <v>126</v>
      </c>
      <c r="D73" s="25"/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f t="shared" si="20"/>
        <v>0</v>
      </c>
      <c r="K73" s="18"/>
    </row>
    <row r="74" spans="1:11" s="2" customFormat="1" ht="12.75" hidden="1" customHeight="1" x14ac:dyDescent="0.25">
      <c r="A74" s="18"/>
      <c r="B74" s="21" t="s">
        <v>127</v>
      </c>
      <c r="C74" s="25" t="s">
        <v>128</v>
      </c>
      <c r="D74" s="25"/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f t="shared" si="20"/>
        <v>0</v>
      </c>
      <c r="K74" s="18"/>
    </row>
    <row r="75" spans="1:11" s="2" customFormat="1" ht="25.5" hidden="1" customHeight="1" x14ac:dyDescent="0.25">
      <c r="A75" s="18"/>
      <c r="B75" s="21" t="s">
        <v>129</v>
      </c>
      <c r="C75" s="24" t="s">
        <v>130</v>
      </c>
      <c r="D75" s="24"/>
      <c r="E75" s="23">
        <v>471064474</v>
      </c>
      <c r="F75" s="23">
        <v>0</v>
      </c>
      <c r="G75" s="23">
        <f t="shared" ref="G75" si="21">SUM(E75:F75)</f>
        <v>471064474</v>
      </c>
      <c r="H75" s="23">
        <v>196761116</v>
      </c>
      <c r="I75" s="23">
        <v>196761116</v>
      </c>
      <c r="J75" s="23">
        <f t="shared" si="20"/>
        <v>274303358</v>
      </c>
      <c r="K75" s="18"/>
    </row>
    <row r="76" spans="1:11" s="2" customFormat="1" ht="25.5" hidden="1" customHeight="1" x14ac:dyDescent="0.25">
      <c r="A76" s="18"/>
      <c r="B76" s="18"/>
      <c r="C76" s="25" t="s">
        <v>131</v>
      </c>
      <c r="D76" s="25"/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18"/>
    </row>
    <row r="77" spans="1:11" s="2" customFormat="1" ht="12.75" hidden="1" customHeight="1" x14ac:dyDescent="0.25">
      <c r="A77" s="18"/>
      <c r="B77" s="21" t="s">
        <v>132</v>
      </c>
      <c r="C77" s="25" t="s">
        <v>133</v>
      </c>
      <c r="D77" s="25"/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f t="shared" si="20"/>
        <v>0</v>
      </c>
      <c r="K77" s="18"/>
    </row>
    <row r="78" spans="1:11" s="2" customFormat="1" ht="25.5" hidden="1" customHeight="1" x14ac:dyDescent="0.25">
      <c r="A78" s="18"/>
      <c r="B78" s="21" t="s">
        <v>134</v>
      </c>
      <c r="C78" s="24" t="s">
        <v>135</v>
      </c>
      <c r="D78" s="24"/>
      <c r="E78" s="23">
        <v>83500001</v>
      </c>
      <c r="F78" s="23">
        <v>-73484216</v>
      </c>
      <c r="G78" s="23">
        <f t="shared" ref="G78:G91" si="22">SUM(E78:F78)</f>
        <v>10015785</v>
      </c>
      <c r="H78" s="23">
        <v>0</v>
      </c>
      <c r="I78" s="23">
        <v>0</v>
      </c>
      <c r="J78" s="23">
        <f t="shared" si="20"/>
        <v>10015785</v>
      </c>
      <c r="K78" s="18"/>
    </row>
    <row r="79" spans="1:11" s="2" customFormat="1" ht="12.75" hidden="1" customHeight="1" x14ac:dyDescent="0.25">
      <c r="A79" s="21" t="s">
        <v>136</v>
      </c>
      <c r="B79" s="22" t="s">
        <v>137</v>
      </c>
      <c r="C79" s="22"/>
      <c r="D79" s="22"/>
      <c r="E79" s="23">
        <f>SUM(E81:E83)</f>
        <v>0</v>
      </c>
      <c r="F79" s="23">
        <f>SUM(F81:F83)</f>
        <v>0</v>
      </c>
      <c r="G79" s="23">
        <f t="shared" si="22"/>
        <v>0</v>
      </c>
      <c r="H79" s="23">
        <f t="shared" ref="H79:I79" si="23">SUM(H81:H83)</f>
        <v>0</v>
      </c>
      <c r="I79" s="23">
        <f t="shared" si="23"/>
        <v>0</v>
      </c>
      <c r="J79" s="23">
        <f t="shared" si="20"/>
        <v>0</v>
      </c>
      <c r="K79" s="18"/>
    </row>
    <row r="80" spans="1:11" s="2" customFormat="1" ht="3" hidden="1" customHeight="1" x14ac:dyDescent="0.25">
      <c r="A80" s="18"/>
      <c r="B80" s="18"/>
      <c r="C80" s="18"/>
      <c r="D80" s="18"/>
      <c r="E80" s="23"/>
      <c r="F80" s="23"/>
      <c r="G80" s="23"/>
      <c r="H80" s="23"/>
      <c r="I80" s="23"/>
      <c r="J80" s="23"/>
      <c r="K80" s="18"/>
    </row>
    <row r="81" spans="1:17" s="2" customFormat="1" ht="12.75" hidden="1" customHeight="1" x14ac:dyDescent="0.25">
      <c r="A81" s="18"/>
      <c r="B81" s="21" t="s">
        <v>138</v>
      </c>
      <c r="C81" s="22" t="s">
        <v>139</v>
      </c>
      <c r="D81" s="22"/>
      <c r="E81" s="23">
        <v>0</v>
      </c>
      <c r="F81" s="23">
        <v>0</v>
      </c>
      <c r="G81" s="23">
        <f t="shared" si="22"/>
        <v>0</v>
      </c>
      <c r="H81" s="23">
        <v>0</v>
      </c>
      <c r="I81" s="23">
        <v>0</v>
      </c>
      <c r="J81" s="23">
        <f t="shared" ref="J81:J84" si="24">SUM(G81-H81)</f>
        <v>0</v>
      </c>
      <c r="K81" s="18"/>
    </row>
    <row r="82" spans="1:17" s="2" customFormat="1" ht="12.75" hidden="1" customHeight="1" x14ac:dyDescent="0.25">
      <c r="A82" s="18"/>
      <c r="B82" s="21" t="s">
        <v>140</v>
      </c>
      <c r="C82" s="22" t="s">
        <v>141</v>
      </c>
      <c r="D82" s="22"/>
      <c r="E82" s="23">
        <v>0</v>
      </c>
      <c r="F82" s="23">
        <v>0</v>
      </c>
      <c r="G82" s="23">
        <f t="shared" si="22"/>
        <v>0</v>
      </c>
      <c r="H82" s="23">
        <v>0</v>
      </c>
      <c r="I82" s="23">
        <v>0</v>
      </c>
      <c r="J82" s="23">
        <f t="shared" si="24"/>
        <v>0</v>
      </c>
      <c r="K82" s="18"/>
    </row>
    <row r="83" spans="1:17" s="2" customFormat="1" ht="12.75" hidden="1" customHeight="1" x14ac:dyDescent="0.25">
      <c r="A83" s="18"/>
      <c r="B83" s="21" t="s">
        <v>142</v>
      </c>
      <c r="C83" s="22" t="s">
        <v>143</v>
      </c>
      <c r="D83" s="22"/>
      <c r="E83" s="23">
        <v>0</v>
      </c>
      <c r="F83" s="23">
        <v>0</v>
      </c>
      <c r="G83" s="23">
        <f t="shared" si="22"/>
        <v>0</v>
      </c>
      <c r="H83" s="23">
        <v>0</v>
      </c>
      <c r="I83" s="23">
        <v>0</v>
      </c>
      <c r="J83" s="23">
        <f t="shared" si="24"/>
        <v>0</v>
      </c>
      <c r="K83" s="18"/>
    </row>
    <row r="84" spans="1:17" s="2" customFormat="1" ht="12.75" hidden="1" customHeight="1" x14ac:dyDescent="0.25">
      <c r="A84" s="21" t="s">
        <v>144</v>
      </c>
      <c r="B84" s="22" t="s">
        <v>145</v>
      </c>
      <c r="C84" s="22"/>
      <c r="D84" s="22"/>
      <c r="E84" s="23">
        <f>SUM(E86:E92)</f>
        <v>0</v>
      </c>
      <c r="F84" s="23">
        <f>SUM(F86:F92)</f>
        <v>1523561</v>
      </c>
      <c r="G84" s="23">
        <f t="shared" si="22"/>
        <v>1523561</v>
      </c>
      <c r="H84" s="23">
        <f t="shared" ref="H84:I84" si="25">SUM(H86:H92)</f>
        <v>1510009</v>
      </c>
      <c r="I84" s="23">
        <f t="shared" si="25"/>
        <v>1510009</v>
      </c>
      <c r="J84" s="23">
        <f t="shared" si="24"/>
        <v>13552</v>
      </c>
      <c r="K84" s="18"/>
    </row>
    <row r="85" spans="1:17" s="2" customFormat="1" ht="3" hidden="1" customHeight="1" x14ac:dyDescent="0.25">
      <c r="A85" s="18"/>
      <c r="B85" s="18"/>
      <c r="C85" s="18"/>
      <c r="D85" s="18"/>
      <c r="E85" s="23"/>
      <c r="F85" s="23"/>
      <c r="G85" s="23"/>
      <c r="H85" s="23"/>
      <c r="I85" s="23"/>
      <c r="J85" s="23"/>
      <c r="K85" s="18"/>
    </row>
    <row r="86" spans="1:17" s="2" customFormat="1" ht="12.75" hidden="1" customHeight="1" x14ac:dyDescent="0.25">
      <c r="A86" s="18"/>
      <c r="B86" s="21" t="s">
        <v>146</v>
      </c>
      <c r="C86" s="22" t="s">
        <v>147</v>
      </c>
      <c r="D86" s="22"/>
      <c r="E86" s="23">
        <v>0</v>
      </c>
      <c r="F86" s="23">
        <v>0</v>
      </c>
      <c r="G86" s="23">
        <f t="shared" si="22"/>
        <v>0</v>
      </c>
      <c r="H86" s="23">
        <v>0</v>
      </c>
      <c r="I86" s="23">
        <v>0</v>
      </c>
      <c r="J86" s="23">
        <f t="shared" ref="J86:J91" si="26">SUM(G86-H86)</f>
        <v>0</v>
      </c>
      <c r="K86" s="18"/>
    </row>
    <row r="87" spans="1:17" s="2" customFormat="1" ht="12.75" hidden="1" customHeight="1" x14ac:dyDescent="0.25">
      <c r="A87" s="18"/>
      <c r="B87" s="21" t="s">
        <v>148</v>
      </c>
      <c r="C87" s="22" t="s">
        <v>149</v>
      </c>
      <c r="D87" s="22"/>
      <c r="E87" s="23">
        <v>0</v>
      </c>
      <c r="F87" s="23">
        <v>0</v>
      </c>
      <c r="G87" s="23">
        <f t="shared" si="22"/>
        <v>0</v>
      </c>
      <c r="H87" s="23">
        <v>0</v>
      </c>
      <c r="I87" s="23">
        <v>0</v>
      </c>
      <c r="J87" s="23">
        <f t="shared" si="26"/>
        <v>0</v>
      </c>
      <c r="K87" s="18"/>
    </row>
    <row r="88" spans="1:17" s="2" customFormat="1" ht="12.75" hidden="1" customHeight="1" x14ac:dyDescent="0.25">
      <c r="A88" s="18"/>
      <c r="B88" s="21" t="s">
        <v>150</v>
      </c>
      <c r="C88" s="22" t="s">
        <v>151</v>
      </c>
      <c r="D88" s="22"/>
      <c r="E88" s="23">
        <v>0</v>
      </c>
      <c r="F88" s="23">
        <v>0</v>
      </c>
      <c r="G88" s="23">
        <f t="shared" si="22"/>
        <v>0</v>
      </c>
      <c r="H88" s="23">
        <v>0</v>
      </c>
      <c r="I88" s="23">
        <v>0</v>
      </c>
      <c r="J88" s="23">
        <f t="shared" si="26"/>
        <v>0</v>
      </c>
      <c r="K88" s="18"/>
    </row>
    <row r="89" spans="1:17" s="2" customFormat="1" ht="12.75" hidden="1" customHeight="1" x14ac:dyDescent="0.25">
      <c r="A89" s="18"/>
      <c r="B89" s="21" t="s">
        <v>152</v>
      </c>
      <c r="C89" s="22" t="s">
        <v>153</v>
      </c>
      <c r="D89" s="22"/>
      <c r="E89" s="23">
        <v>0</v>
      </c>
      <c r="F89" s="23">
        <v>0</v>
      </c>
      <c r="G89" s="23">
        <f t="shared" si="22"/>
        <v>0</v>
      </c>
      <c r="H89" s="23">
        <v>0</v>
      </c>
      <c r="I89" s="23">
        <v>0</v>
      </c>
      <c r="J89" s="23">
        <f t="shared" si="26"/>
        <v>0</v>
      </c>
      <c r="K89" s="18"/>
    </row>
    <row r="90" spans="1:17" s="2" customFormat="1" ht="12.75" hidden="1" customHeight="1" x14ac:dyDescent="0.25">
      <c r="A90" s="18"/>
      <c r="B90" s="21" t="s">
        <v>154</v>
      </c>
      <c r="C90" s="22" t="s">
        <v>155</v>
      </c>
      <c r="D90" s="22"/>
      <c r="E90" s="23">
        <v>0</v>
      </c>
      <c r="F90" s="23">
        <v>0</v>
      </c>
      <c r="G90" s="23">
        <f t="shared" si="22"/>
        <v>0</v>
      </c>
      <c r="H90" s="23">
        <v>0</v>
      </c>
      <c r="I90" s="23">
        <v>0</v>
      </c>
      <c r="J90" s="23">
        <f t="shared" si="26"/>
        <v>0</v>
      </c>
      <c r="K90" s="18"/>
    </row>
    <row r="91" spans="1:17" s="2" customFormat="1" ht="12.75" hidden="1" customHeight="1" x14ac:dyDescent="0.25">
      <c r="A91" s="18"/>
      <c r="B91" s="21" t="s">
        <v>156</v>
      </c>
      <c r="C91" s="22" t="s">
        <v>157</v>
      </c>
      <c r="D91" s="22"/>
      <c r="E91" s="23">
        <v>0</v>
      </c>
      <c r="F91" s="23">
        <v>0</v>
      </c>
      <c r="G91" s="23">
        <f t="shared" si="22"/>
        <v>0</v>
      </c>
      <c r="H91" s="23">
        <v>0</v>
      </c>
      <c r="I91" s="23">
        <v>0</v>
      </c>
      <c r="J91" s="23">
        <f t="shared" si="26"/>
        <v>0</v>
      </c>
      <c r="K91" s="18"/>
    </row>
    <row r="92" spans="1:17" s="2" customFormat="1" ht="25.5" hidden="1" customHeight="1" x14ac:dyDescent="0.25">
      <c r="A92" s="18"/>
      <c r="B92" s="21" t="s">
        <v>158</v>
      </c>
      <c r="C92" s="24" t="s">
        <v>159</v>
      </c>
      <c r="D92" s="24"/>
      <c r="E92" s="23">
        <v>0</v>
      </c>
      <c r="F92" s="23">
        <v>1523561</v>
      </c>
      <c r="G92" s="23">
        <f>SUM(E92:F92)</f>
        <v>1523561</v>
      </c>
      <c r="H92" s="23">
        <v>1510009</v>
      </c>
      <c r="I92" s="23">
        <v>1510009</v>
      </c>
      <c r="J92" s="23">
        <f>SUM(G92-H92)</f>
        <v>13552</v>
      </c>
      <c r="K92" s="18"/>
    </row>
    <row r="93" spans="1:17" s="2" customFormat="1" ht="6" hidden="1" customHeight="1" x14ac:dyDescent="0.25">
      <c r="A93" s="18"/>
      <c r="B93" s="21"/>
      <c r="C93" s="21"/>
      <c r="D93" s="21"/>
      <c r="E93" s="23"/>
      <c r="F93" s="23"/>
      <c r="G93" s="23"/>
      <c r="H93" s="23"/>
      <c r="I93" s="23" t="s">
        <v>160</v>
      </c>
      <c r="J93" s="23"/>
      <c r="K93" s="18"/>
    </row>
    <row r="94" spans="1:17" s="2" customFormat="1" ht="12.75" hidden="1" customHeight="1" x14ac:dyDescent="0.25">
      <c r="A94" s="19" t="s">
        <v>161</v>
      </c>
      <c r="B94" s="19"/>
      <c r="C94" s="19"/>
      <c r="D94" s="19"/>
      <c r="E94" s="20">
        <f>SUM(E95,E104,E115,E126,E137,E148,E153,E163,E168)</f>
        <v>16679720693</v>
      </c>
      <c r="F94" s="20">
        <f>SUM(F95,F104,F115,F126,F137,F148,F153,F163,F168)</f>
        <v>528417874.00000006</v>
      </c>
      <c r="G94" s="20">
        <f>SUM(E94:F94)</f>
        <v>17208138567</v>
      </c>
      <c r="H94" s="20">
        <f t="shared" ref="H94:I94" si="27">SUM(H95,H104,H115,H126,H137,H148,H153,H163,H168)</f>
        <v>4858113693</v>
      </c>
      <c r="I94" s="20">
        <f t="shared" si="27"/>
        <v>4786876113</v>
      </c>
      <c r="J94" s="20">
        <f>SUM(G94-H94)</f>
        <v>12350024874</v>
      </c>
      <c r="K94" s="20"/>
      <c r="L94" s="20"/>
      <c r="M94" s="20"/>
      <c r="N94" s="20"/>
      <c r="O94" s="20"/>
      <c r="P94" s="20"/>
      <c r="Q94" s="20"/>
    </row>
    <row r="95" spans="1:17" s="2" customFormat="1" ht="12.75" hidden="1" customHeight="1" x14ac:dyDescent="0.25">
      <c r="A95" s="21" t="s">
        <v>15</v>
      </c>
      <c r="B95" s="22" t="s">
        <v>16</v>
      </c>
      <c r="C95" s="22"/>
      <c r="D95" s="22"/>
      <c r="E95" s="23">
        <f>SUM(E97:E103)</f>
        <v>5783166673</v>
      </c>
      <c r="F95" s="23">
        <f>SUM(F97:F103)</f>
        <v>324656423</v>
      </c>
      <c r="G95" s="23">
        <f t="shared" ref="G95" si="28">SUM(E95:F95)</f>
        <v>6107823096</v>
      </c>
      <c r="H95" s="23">
        <f t="shared" ref="H95" si="29">SUM(H97:H103)</f>
        <v>2377180570</v>
      </c>
      <c r="I95" s="23">
        <f>SUM(I97:I103)</f>
        <v>2362863910</v>
      </c>
      <c r="J95" s="23">
        <f t="shared" ref="J95" si="30">SUM(G95-H95)</f>
        <v>3730642526</v>
      </c>
      <c r="K95" s="30"/>
      <c r="L95" s="20"/>
      <c r="M95" s="20"/>
      <c r="N95" s="20"/>
      <c r="O95" s="20"/>
      <c r="P95" s="20"/>
      <c r="Q95" s="20"/>
    </row>
    <row r="96" spans="1:17" s="2" customFormat="1" ht="3" hidden="1" customHeight="1" x14ac:dyDescent="0.25">
      <c r="A96" s="18"/>
      <c r="B96" s="18"/>
      <c r="C96" s="18"/>
      <c r="D96" s="18"/>
      <c r="E96" s="23"/>
      <c r="F96" s="23"/>
      <c r="G96" s="23"/>
      <c r="H96" s="23"/>
      <c r="I96" s="23"/>
      <c r="J96" s="23"/>
      <c r="K96" s="30"/>
    </row>
    <row r="97" spans="1:16" s="2" customFormat="1" ht="25.5" hidden="1" customHeight="1" x14ac:dyDescent="0.25">
      <c r="A97" s="18"/>
      <c r="B97" s="21" t="s">
        <v>17</v>
      </c>
      <c r="C97" s="24" t="s">
        <v>18</v>
      </c>
      <c r="D97" s="24"/>
      <c r="E97" s="23">
        <v>1668383654</v>
      </c>
      <c r="F97" s="23">
        <v>196998327</v>
      </c>
      <c r="G97" s="23">
        <f>SUM(E97:F97)</f>
        <v>1865381981</v>
      </c>
      <c r="H97" s="23">
        <v>688437628</v>
      </c>
      <c r="I97" s="23">
        <v>681373386</v>
      </c>
      <c r="J97" s="23">
        <f t="shared" ref="J97:J104" si="31">SUM(G97-H97)</f>
        <v>1176944353</v>
      </c>
      <c r="K97" s="30"/>
    </row>
    <row r="98" spans="1:16" s="2" customFormat="1" ht="25.5" hidden="1" customHeight="1" x14ac:dyDescent="0.25">
      <c r="A98" s="18"/>
      <c r="B98" s="21" t="s">
        <v>19</v>
      </c>
      <c r="C98" s="24" t="s">
        <v>20</v>
      </c>
      <c r="D98" s="24"/>
      <c r="E98" s="23">
        <v>1955825445</v>
      </c>
      <c r="F98" s="23">
        <v>18623703</v>
      </c>
      <c r="G98" s="23">
        <f t="shared" ref="G98:G103" si="32">SUM(E98:F98)</f>
        <v>1974449148</v>
      </c>
      <c r="H98" s="23">
        <v>974957646</v>
      </c>
      <c r="I98" s="23">
        <v>973729498</v>
      </c>
      <c r="J98" s="23">
        <f t="shared" si="31"/>
        <v>999491502</v>
      </c>
      <c r="K98" s="30"/>
    </row>
    <row r="99" spans="1:16" s="2" customFormat="1" ht="12.75" hidden="1" customHeight="1" x14ac:dyDescent="0.25">
      <c r="A99" s="18"/>
      <c r="B99" s="21" t="s">
        <v>21</v>
      </c>
      <c r="C99" s="25" t="s">
        <v>22</v>
      </c>
      <c r="D99" s="25"/>
      <c r="E99" s="23">
        <v>1298231188</v>
      </c>
      <c r="F99" s="23">
        <v>60051385</v>
      </c>
      <c r="G99" s="23">
        <f t="shared" si="32"/>
        <v>1358282573</v>
      </c>
      <c r="H99" s="23">
        <v>500042593</v>
      </c>
      <c r="I99" s="23">
        <v>497411647</v>
      </c>
      <c r="J99" s="23">
        <f t="shared" si="31"/>
        <v>858239980</v>
      </c>
      <c r="K99" s="30"/>
    </row>
    <row r="100" spans="1:16" s="2" customFormat="1" ht="12.75" hidden="1" customHeight="1" x14ac:dyDescent="0.25">
      <c r="A100" s="18"/>
      <c r="B100" s="21" t="s">
        <v>23</v>
      </c>
      <c r="C100" s="25" t="s">
        <v>24</v>
      </c>
      <c r="D100" s="25"/>
      <c r="E100" s="23">
        <v>467560009</v>
      </c>
      <c r="F100" s="23">
        <v>32786036</v>
      </c>
      <c r="G100" s="23">
        <f t="shared" si="32"/>
        <v>500346045</v>
      </c>
      <c r="H100" s="23">
        <v>70742174</v>
      </c>
      <c r="I100" s="23">
        <v>67685621</v>
      </c>
      <c r="J100" s="23">
        <f t="shared" si="31"/>
        <v>429603871</v>
      </c>
      <c r="K100" s="30"/>
    </row>
    <row r="101" spans="1:16" s="2" customFormat="1" ht="12.75" hidden="1" customHeight="1" x14ac:dyDescent="0.25">
      <c r="A101" s="18"/>
      <c r="B101" s="21" t="s">
        <v>25</v>
      </c>
      <c r="C101" s="25" t="s">
        <v>26</v>
      </c>
      <c r="D101" s="25"/>
      <c r="E101" s="23">
        <v>117193056</v>
      </c>
      <c r="F101" s="23">
        <v>12039303</v>
      </c>
      <c r="G101" s="23">
        <f t="shared" si="32"/>
        <v>129232359</v>
      </c>
      <c r="H101" s="23">
        <v>61797256</v>
      </c>
      <c r="I101" s="23">
        <v>61460485</v>
      </c>
      <c r="J101" s="23">
        <f t="shared" si="31"/>
        <v>67435103</v>
      </c>
      <c r="K101" s="30"/>
    </row>
    <row r="102" spans="1:16" s="2" customFormat="1" ht="12.75" hidden="1" customHeight="1" x14ac:dyDescent="0.25">
      <c r="A102" s="18"/>
      <c r="B102" s="21" t="s">
        <v>27</v>
      </c>
      <c r="C102" s="25" t="s">
        <v>28</v>
      </c>
      <c r="D102" s="25"/>
      <c r="E102" s="23">
        <v>0</v>
      </c>
      <c r="F102" s="23">
        <v>0</v>
      </c>
      <c r="G102" s="23">
        <f t="shared" si="32"/>
        <v>0</v>
      </c>
      <c r="H102" s="23">
        <v>0</v>
      </c>
      <c r="I102" s="23">
        <v>0</v>
      </c>
      <c r="J102" s="23">
        <f t="shared" si="31"/>
        <v>0</v>
      </c>
      <c r="K102" s="30"/>
    </row>
    <row r="103" spans="1:16" s="2" customFormat="1" ht="12.75" hidden="1" customHeight="1" x14ac:dyDescent="0.25">
      <c r="A103" s="18"/>
      <c r="B103" s="21" t="s">
        <v>29</v>
      </c>
      <c r="C103" s="25" t="s">
        <v>30</v>
      </c>
      <c r="D103" s="25"/>
      <c r="E103" s="23">
        <v>275973321</v>
      </c>
      <c r="F103" s="23">
        <v>4157669</v>
      </c>
      <c r="G103" s="23">
        <f t="shared" si="32"/>
        <v>280130990</v>
      </c>
      <c r="H103" s="23">
        <v>81203273</v>
      </c>
      <c r="I103" s="23">
        <v>81203273</v>
      </c>
      <c r="J103" s="23">
        <f t="shared" si="31"/>
        <v>198927717</v>
      </c>
      <c r="K103" s="30"/>
    </row>
    <row r="104" spans="1:16" s="2" customFormat="1" ht="12.75" hidden="1" customHeight="1" x14ac:dyDescent="0.25">
      <c r="A104" s="21" t="s">
        <v>31</v>
      </c>
      <c r="B104" s="22" t="s">
        <v>32</v>
      </c>
      <c r="C104" s="22"/>
      <c r="D104" s="22"/>
      <c r="E104" s="23">
        <f>SUM(E106:E114)</f>
        <v>4068247529</v>
      </c>
      <c r="F104" s="23">
        <f>SUM(F106:F114)</f>
        <v>72553443</v>
      </c>
      <c r="G104" s="23">
        <f t="shared" ref="G104" si="33">SUM(E104:F104)</f>
        <v>4140800972</v>
      </c>
      <c r="H104" s="23">
        <f t="shared" ref="H104:I104" si="34">SUM(H106:H114)</f>
        <v>442299404</v>
      </c>
      <c r="I104" s="23">
        <f t="shared" si="34"/>
        <v>441637368</v>
      </c>
      <c r="J104" s="23">
        <f t="shared" si="31"/>
        <v>3698501568</v>
      </c>
      <c r="K104" s="30"/>
      <c r="L104" s="20"/>
      <c r="O104" s="20"/>
      <c r="P104" s="20"/>
    </row>
    <row r="105" spans="1:16" s="2" customFormat="1" ht="3" hidden="1" customHeight="1" x14ac:dyDescent="0.25">
      <c r="A105" s="18"/>
      <c r="B105" s="18"/>
      <c r="C105" s="18"/>
      <c r="D105" s="18"/>
      <c r="E105" s="23"/>
      <c r="F105" s="23"/>
      <c r="G105" s="23"/>
      <c r="H105" s="23"/>
      <c r="I105" s="23"/>
      <c r="J105" s="23"/>
      <c r="K105" s="30"/>
    </row>
    <row r="106" spans="1:16" s="2" customFormat="1" ht="25.5" hidden="1" customHeight="1" x14ac:dyDescent="0.25">
      <c r="A106" s="18"/>
      <c r="B106" s="21" t="s">
        <v>33</v>
      </c>
      <c r="C106" s="24" t="s">
        <v>34</v>
      </c>
      <c r="D106" s="24"/>
      <c r="E106" s="23">
        <v>1424725516</v>
      </c>
      <c r="F106" s="23">
        <v>-80706912</v>
      </c>
      <c r="G106" s="23">
        <f t="shared" ref="G106:G115" si="35">SUM(E106:F106)</f>
        <v>1344018604</v>
      </c>
      <c r="H106" s="23">
        <v>43776004</v>
      </c>
      <c r="I106" s="23">
        <v>43350720</v>
      </c>
      <c r="J106" s="23">
        <f t="shared" ref="J106:J115" si="36">SUM(G106-H106)</f>
        <v>1300242600</v>
      </c>
      <c r="K106" s="30"/>
    </row>
    <row r="107" spans="1:16" s="2" customFormat="1" ht="12.75" hidden="1" customHeight="1" x14ac:dyDescent="0.25">
      <c r="A107" s="18"/>
      <c r="B107" s="21" t="s">
        <v>35</v>
      </c>
      <c r="C107" s="25" t="s">
        <v>36</v>
      </c>
      <c r="D107" s="25"/>
      <c r="E107" s="23">
        <v>958563692</v>
      </c>
      <c r="F107" s="23">
        <v>109282013</v>
      </c>
      <c r="G107" s="23">
        <f t="shared" si="35"/>
        <v>1067845705</v>
      </c>
      <c r="H107" s="23">
        <v>356260121</v>
      </c>
      <c r="I107" s="23">
        <v>356241019</v>
      </c>
      <c r="J107" s="23">
        <f t="shared" si="36"/>
        <v>711585584</v>
      </c>
      <c r="K107" s="30"/>
    </row>
    <row r="108" spans="1:16" s="2" customFormat="1" ht="25.5" hidden="1" customHeight="1" x14ac:dyDescent="0.25">
      <c r="A108" s="18"/>
      <c r="B108" s="21" t="s">
        <v>37</v>
      </c>
      <c r="C108" s="24" t="s">
        <v>38</v>
      </c>
      <c r="D108" s="24"/>
      <c r="E108" s="23">
        <v>15000000</v>
      </c>
      <c r="F108" s="23">
        <v>0</v>
      </c>
      <c r="G108" s="23">
        <f t="shared" si="35"/>
        <v>15000000</v>
      </c>
      <c r="H108" s="23">
        <v>9987600</v>
      </c>
      <c r="I108" s="23">
        <v>9987600</v>
      </c>
      <c r="J108" s="23">
        <f t="shared" si="36"/>
        <v>5012400</v>
      </c>
      <c r="K108" s="30"/>
    </row>
    <row r="109" spans="1:16" s="2" customFormat="1" ht="25.5" hidden="1" customHeight="1" x14ac:dyDescent="0.25">
      <c r="A109" s="18"/>
      <c r="B109" s="21" t="s">
        <v>39</v>
      </c>
      <c r="C109" s="24" t="s">
        <v>40</v>
      </c>
      <c r="D109" s="24"/>
      <c r="E109" s="23">
        <v>22467153</v>
      </c>
      <c r="F109" s="23">
        <v>6050650</v>
      </c>
      <c r="G109" s="23">
        <f t="shared" si="35"/>
        <v>28517803</v>
      </c>
      <c r="H109" s="23">
        <v>14017389</v>
      </c>
      <c r="I109" s="23">
        <v>13991809</v>
      </c>
      <c r="J109" s="23">
        <f t="shared" si="36"/>
        <v>14500414</v>
      </c>
      <c r="K109" s="30"/>
    </row>
    <row r="110" spans="1:16" s="2" customFormat="1" ht="25.5" hidden="1" customHeight="1" x14ac:dyDescent="0.25">
      <c r="A110" s="18"/>
      <c r="B110" s="21" t="s">
        <v>41</v>
      </c>
      <c r="C110" s="24" t="s">
        <v>42</v>
      </c>
      <c r="D110" s="24"/>
      <c r="E110" s="23">
        <v>1510577077</v>
      </c>
      <c r="F110" s="23">
        <v>8759093</v>
      </c>
      <c r="G110" s="23">
        <f t="shared" si="35"/>
        <v>1519336170</v>
      </c>
      <c r="H110" s="23">
        <v>8997009</v>
      </c>
      <c r="I110" s="23">
        <v>8848555</v>
      </c>
      <c r="J110" s="23">
        <f t="shared" si="36"/>
        <v>1510339161</v>
      </c>
      <c r="K110" s="30"/>
    </row>
    <row r="111" spans="1:16" s="2" customFormat="1" ht="12.75" hidden="1" customHeight="1" x14ac:dyDescent="0.25">
      <c r="A111" s="18"/>
      <c r="B111" s="21" t="s">
        <v>43</v>
      </c>
      <c r="C111" s="25" t="s">
        <v>44</v>
      </c>
      <c r="D111" s="25"/>
      <c r="E111" s="23">
        <v>54938678</v>
      </c>
      <c r="F111" s="23">
        <v>12864626</v>
      </c>
      <c r="G111" s="23">
        <f t="shared" si="35"/>
        <v>67803304</v>
      </c>
      <c r="H111" s="23">
        <v>3251072</v>
      </c>
      <c r="I111" s="23">
        <v>3251072</v>
      </c>
      <c r="J111" s="23">
        <f t="shared" si="36"/>
        <v>64552232</v>
      </c>
      <c r="K111" s="30"/>
    </row>
    <row r="112" spans="1:16" s="2" customFormat="1" ht="25.5" hidden="1" customHeight="1" x14ac:dyDescent="0.25">
      <c r="A112" s="18"/>
      <c r="B112" s="21" t="s">
        <v>45</v>
      </c>
      <c r="C112" s="24" t="s">
        <v>46</v>
      </c>
      <c r="D112" s="24"/>
      <c r="E112" s="23">
        <v>63874495</v>
      </c>
      <c r="F112" s="23">
        <v>8901113</v>
      </c>
      <c r="G112" s="23">
        <f t="shared" si="35"/>
        <v>72775608</v>
      </c>
      <c r="H112" s="23">
        <v>1321558</v>
      </c>
      <c r="I112" s="23">
        <v>1317991</v>
      </c>
      <c r="J112" s="23">
        <f t="shared" si="36"/>
        <v>71454050</v>
      </c>
      <c r="K112" s="30"/>
    </row>
    <row r="113" spans="1:16" s="2" customFormat="1" ht="12.75" hidden="1" customHeight="1" x14ac:dyDescent="0.25">
      <c r="A113" s="18"/>
      <c r="B113" s="21" t="s">
        <v>47</v>
      </c>
      <c r="C113" s="25" t="s">
        <v>48</v>
      </c>
      <c r="D113" s="25"/>
      <c r="E113" s="23">
        <v>2600000</v>
      </c>
      <c r="F113" s="23">
        <v>263437</v>
      </c>
      <c r="G113" s="23">
        <f t="shared" si="35"/>
        <v>2863437</v>
      </c>
      <c r="H113" s="23">
        <v>0</v>
      </c>
      <c r="I113" s="23">
        <v>0</v>
      </c>
      <c r="J113" s="23">
        <f t="shared" si="36"/>
        <v>2863437</v>
      </c>
      <c r="K113" s="30"/>
    </row>
    <row r="114" spans="1:16" s="2" customFormat="1" ht="25.5" hidden="1" customHeight="1" x14ac:dyDescent="0.25">
      <c r="A114" s="18"/>
      <c r="B114" s="21" t="s">
        <v>49</v>
      </c>
      <c r="C114" s="24" t="s">
        <v>50</v>
      </c>
      <c r="D114" s="24"/>
      <c r="E114" s="23">
        <v>15500918</v>
      </c>
      <c r="F114" s="23">
        <v>7139423</v>
      </c>
      <c r="G114" s="23">
        <f t="shared" si="35"/>
        <v>22640341</v>
      </c>
      <c r="H114" s="23">
        <v>4688651</v>
      </c>
      <c r="I114" s="23">
        <v>4648602</v>
      </c>
      <c r="J114" s="23">
        <f t="shared" si="36"/>
        <v>17951690</v>
      </c>
      <c r="K114" s="30"/>
    </row>
    <row r="115" spans="1:16" s="2" customFormat="1" ht="12.75" hidden="1" customHeight="1" x14ac:dyDescent="0.25">
      <c r="A115" s="21" t="s">
        <v>51</v>
      </c>
      <c r="B115" s="22" t="s">
        <v>52</v>
      </c>
      <c r="C115" s="22"/>
      <c r="D115" s="22"/>
      <c r="E115" s="23">
        <f>SUM(E117:E125)</f>
        <v>1667054418</v>
      </c>
      <c r="F115" s="23">
        <f>SUM(F117:F125)</f>
        <v>-43348652</v>
      </c>
      <c r="G115" s="23">
        <f t="shared" si="35"/>
        <v>1623705766</v>
      </c>
      <c r="H115" s="23">
        <f t="shared" ref="H115:I115" si="37">SUM(H117:H125)</f>
        <v>263855718</v>
      </c>
      <c r="I115" s="23">
        <f t="shared" si="37"/>
        <v>261927852</v>
      </c>
      <c r="J115" s="23">
        <f t="shared" si="36"/>
        <v>1359850048</v>
      </c>
      <c r="K115" s="30"/>
      <c r="L115" s="20"/>
      <c r="O115" s="20"/>
      <c r="P115" s="20"/>
    </row>
    <row r="116" spans="1:16" s="2" customFormat="1" ht="3" hidden="1" customHeight="1" x14ac:dyDescent="0.25">
      <c r="A116" s="18"/>
      <c r="B116" s="18"/>
      <c r="C116" s="18"/>
      <c r="D116" s="18"/>
      <c r="E116" s="23"/>
      <c r="F116" s="23"/>
      <c r="G116" s="23"/>
      <c r="H116" s="23"/>
      <c r="I116" s="23"/>
      <c r="J116" s="23"/>
      <c r="K116" s="30"/>
    </row>
    <row r="117" spans="1:16" s="2" customFormat="1" ht="12.75" hidden="1" customHeight="1" x14ac:dyDescent="0.25">
      <c r="A117" s="18"/>
      <c r="B117" s="21" t="s">
        <v>53</v>
      </c>
      <c r="C117" s="25" t="s">
        <v>54</v>
      </c>
      <c r="D117" s="25"/>
      <c r="E117" s="23">
        <v>163124399</v>
      </c>
      <c r="F117" s="23">
        <v>14933965</v>
      </c>
      <c r="G117" s="23">
        <f t="shared" ref="G117:G125" si="38">SUM(E117:F117)</f>
        <v>178058364</v>
      </c>
      <c r="H117" s="23">
        <v>23996292</v>
      </c>
      <c r="I117" s="23">
        <v>23905529</v>
      </c>
      <c r="J117" s="23">
        <f t="shared" ref="J117:J126" si="39">SUM(G117-H117)</f>
        <v>154062072</v>
      </c>
      <c r="K117" s="30"/>
    </row>
    <row r="118" spans="1:16" s="2" customFormat="1" ht="12.75" hidden="1" customHeight="1" x14ac:dyDescent="0.25">
      <c r="A118" s="18"/>
      <c r="B118" s="21" t="s">
        <v>55</v>
      </c>
      <c r="C118" s="25" t="s">
        <v>56</v>
      </c>
      <c r="D118" s="25"/>
      <c r="E118" s="23">
        <v>38256974</v>
      </c>
      <c r="F118" s="23">
        <v>12168537</v>
      </c>
      <c r="G118" s="23">
        <f t="shared" si="38"/>
        <v>50425511</v>
      </c>
      <c r="H118" s="23">
        <v>11243656</v>
      </c>
      <c r="I118" s="23">
        <v>11243656</v>
      </c>
      <c r="J118" s="23">
        <f t="shared" si="39"/>
        <v>39181855</v>
      </c>
      <c r="K118" s="30"/>
    </row>
    <row r="119" spans="1:16" s="2" customFormat="1" ht="25.5" hidden="1" customHeight="1" x14ac:dyDescent="0.25">
      <c r="A119" s="18"/>
      <c r="B119" s="21" t="s">
        <v>57</v>
      </c>
      <c r="C119" s="24" t="s">
        <v>58</v>
      </c>
      <c r="D119" s="24"/>
      <c r="E119" s="23">
        <v>254790783</v>
      </c>
      <c r="F119" s="23">
        <v>13559409</v>
      </c>
      <c r="G119" s="23">
        <f t="shared" si="38"/>
        <v>268350192</v>
      </c>
      <c r="H119" s="23">
        <v>17782487</v>
      </c>
      <c r="I119" s="23">
        <v>17689714</v>
      </c>
      <c r="J119" s="23">
        <f t="shared" si="39"/>
        <v>250567705</v>
      </c>
      <c r="K119" s="30"/>
    </row>
    <row r="120" spans="1:16" s="2" customFormat="1" ht="12.75" hidden="1" customHeight="1" x14ac:dyDescent="0.25">
      <c r="A120" s="18"/>
      <c r="B120" s="21" t="s">
        <v>59</v>
      </c>
      <c r="C120" s="25" t="s">
        <v>60</v>
      </c>
      <c r="D120" s="25"/>
      <c r="E120" s="23">
        <v>4339156</v>
      </c>
      <c r="F120" s="23">
        <v>2007456</v>
      </c>
      <c r="G120" s="23">
        <f t="shared" si="38"/>
        <v>6346612</v>
      </c>
      <c r="H120" s="23">
        <v>2104235</v>
      </c>
      <c r="I120" s="23">
        <v>451241</v>
      </c>
      <c r="J120" s="23">
        <f t="shared" si="39"/>
        <v>4242377</v>
      </c>
      <c r="K120" s="30"/>
    </row>
    <row r="121" spans="1:16" s="2" customFormat="1" ht="25.5" hidden="1" customHeight="1" x14ac:dyDescent="0.25">
      <c r="A121" s="18"/>
      <c r="B121" s="21" t="s">
        <v>61</v>
      </c>
      <c r="C121" s="24" t="s">
        <v>62</v>
      </c>
      <c r="D121" s="24"/>
      <c r="E121" s="23">
        <v>928919162</v>
      </c>
      <c r="F121" s="23">
        <v>22519190</v>
      </c>
      <c r="G121" s="23">
        <f t="shared" si="38"/>
        <v>951438352</v>
      </c>
      <c r="H121" s="23">
        <v>161152790</v>
      </c>
      <c r="I121" s="23">
        <v>161145598</v>
      </c>
      <c r="J121" s="23">
        <f t="shared" si="39"/>
        <v>790285562</v>
      </c>
      <c r="K121" s="30"/>
    </row>
    <row r="122" spans="1:16" s="2" customFormat="1" ht="12.75" hidden="1" customHeight="1" x14ac:dyDescent="0.25">
      <c r="A122" s="18"/>
      <c r="B122" s="21" t="s">
        <v>63</v>
      </c>
      <c r="C122" s="25" t="s">
        <v>64</v>
      </c>
      <c r="D122" s="25"/>
      <c r="E122" s="23">
        <v>4634770</v>
      </c>
      <c r="F122" s="23">
        <v>2303947</v>
      </c>
      <c r="G122" s="23">
        <f t="shared" si="38"/>
        <v>6938717</v>
      </c>
      <c r="H122" s="23">
        <v>2600</v>
      </c>
      <c r="I122" s="23">
        <v>2600</v>
      </c>
      <c r="J122" s="23">
        <f t="shared" si="39"/>
        <v>6936117</v>
      </c>
      <c r="K122" s="30"/>
    </row>
    <row r="123" spans="1:16" s="2" customFormat="1" ht="12.75" hidden="1" customHeight="1" x14ac:dyDescent="0.25">
      <c r="A123" s="18"/>
      <c r="B123" s="21" t="s">
        <v>65</v>
      </c>
      <c r="C123" s="25" t="s">
        <v>66</v>
      </c>
      <c r="D123" s="25"/>
      <c r="E123" s="23">
        <v>265306684</v>
      </c>
      <c r="F123" s="23">
        <v>-124657312</v>
      </c>
      <c r="G123" s="23">
        <f t="shared" si="38"/>
        <v>140649372</v>
      </c>
      <c r="H123" s="23">
        <v>38784950</v>
      </c>
      <c r="I123" s="23">
        <v>38731519</v>
      </c>
      <c r="J123" s="23">
        <f t="shared" si="39"/>
        <v>101864422</v>
      </c>
      <c r="K123" s="30"/>
    </row>
    <row r="124" spans="1:16" s="2" customFormat="1" ht="12.75" hidden="1" customHeight="1" x14ac:dyDescent="0.25">
      <c r="A124" s="18"/>
      <c r="B124" s="21" t="s">
        <v>67</v>
      </c>
      <c r="C124" s="25" t="s">
        <v>68</v>
      </c>
      <c r="D124" s="25"/>
      <c r="E124" s="23">
        <v>4256470</v>
      </c>
      <c r="F124" s="23">
        <v>7364756</v>
      </c>
      <c r="G124" s="23">
        <f t="shared" si="38"/>
        <v>11621226</v>
      </c>
      <c r="H124" s="23">
        <v>7680520</v>
      </c>
      <c r="I124" s="23">
        <v>7649807</v>
      </c>
      <c r="J124" s="23">
        <f t="shared" si="39"/>
        <v>3940706</v>
      </c>
      <c r="K124" s="30"/>
    </row>
    <row r="125" spans="1:16" s="2" customFormat="1" ht="12.75" hidden="1" customHeight="1" x14ac:dyDescent="0.25">
      <c r="A125" s="26"/>
      <c r="B125" s="27" t="s">
        <v>69</v>
      </c>
      <c r="C125" s="28" t="s">
        <v>70</v>
      </c>
      <c r="D125" s="28"/>
      <c r="E125" s="29">
        <v>3426020</v>
      </c>
      <c r="F125" s="29">
        <v>6451400</v>
      </c>
      <c r="G125" s="29">
        <f t="shared" si="38"/>
        <v>9877420</v>
      </c>
      <c r="H125" s="29">
        <v>1108188</v>
      </c>
      <c r="I125" s="29">
        <v>1108188</v>
      </c>
      <c r="J125" s="29">
        <f t="shared" si="39"/>
        <v>8769232</v>
      </c>
      <c r="K125" s="30"/>
    </row>
    <row r="126" spans="1:16" s="2" customFormat="1" ht="25.5" customHeight="1" x14ac:dyDescent="0.25">
      <c r="A126" s="21" t="s">
        <v>71</v>
      </c>
      <c r="B126" s="24" t="s">
        <v>72</v>
      </c>
      <c r="C126" s="24"/>
      <c r="D126" s="24"/>
      <c r="E126" s="23">
        <f>SUM(E128:E136)</f>
        <v>2969626123</v>
      </c>
      <c r="F126" s="23">
        <f>SUM(F128:F136)</f>
        <v>-158346773</v>
      </c>
      <c r="G126" s="23">
        <f>SUM(E126:F126)</f>
        <v>2811279350</v>
      </c>
      <c r="H126" s="23">
        <f t="shared" ref="H126:I126" si="40">SUM(H128:H136)</f>
        <v>1133580822</v>
      </c>
      <c r="I126" s="23">
        <f t="shared" si="40"/>
        <v>1088864492</v>
      </c>
      <c r="J126" s="23">
        <f t="shared" si="39"/>
        <v>1677698528</v>
      </c>
      <c r="K126" s="30"/>
      <c r="L126" s="20"/>
      <c r="O126" s="20"/>
    </row>
    <row r="127" spans="1:16" s="2" customFormat="1" ht="3" customHeight="1" x14ac:dyDescent="0.25">
      <c r="A127" s="18"/>
      <c r="B127" s="18"/>
      <c r="C127" s="18"/>
      <c r="D127" s="18"/>
      <c r="E127" s="23"/>
      <c r="F127" s="23"/>
      <c r="G127" s="23"/>
      <c r="H127" s="23"/>
      <c r="I127" s="23"/>
      <c r="J127" s="23"/>
      <c r="K127" s="30"/>
    </row>
    <row r="128" spans="1:16" s="2" customFormat="1" ht="25.5" customHeight="1" x14ac:dyDescent="0.25">
      <c r="A128" s="18"/>
      <c r="B128" s="21" t="s">
        <v>73</v>
      </c>
      <c r="C128" s="24" t="s">
        <v>74</v>
      </c>
      <c r="D128" s="24"/>
      <c r="E128" s="23">
        <v>2688067244</v>
      </c>
      <c r="F128" s="23">
        <v>-160302816</v>
      </c>
      <c r="G128" s="23">
        <f t="shared" ref="G128:G168" si="41">SUM(E128:F128)</f>
        <v>2527764428</v>
      </c>
      <c r="H128" s="23">
        <v>1048010867</v>
      </c>
      <c r="I128" s="23">
        <v>1003294537</v>
      </c>
      <c r="J128" s="23">
        <f t="shared" ref="J128:J137" si="42">SUM(G128-H128)</f>
        <v>1479753561</v>
      </c>
      <c r="K128" s="30"/>
    </row>
    <row r="129" spans="1:12" s="2" customFormat="1" ht="12.75" customHeight="1" x14ac:dyDescent="0.25">
      <c r="A129" s="18"/>
      <c r="B129" s="21" t="s">
        <v>75</v>
      </c>
      <c r="C129" s="24" t="s">
        <v>76</v>
      </c>
      <c r="D129" s="24"/>
      <c r="E129" s="23">
        <v>0</v>
      </c>
      <c r="F129" s="23">
        <v>0</v>
      </c>
      <c r="G129" s="23">
        <f t="shared" si="41"/>
        <v>0</v>
      </c>
      <c r="H129" s="23">
        <v>0</v>
      </c>
      <c r="I129" s="23">
        <v>0</v>
      </c>
      <c r="J129" s="23">
        <f t="shared" si="42"/>
        <v>0</v>
      </c>
      <c r="K129" s="30"/>
    </row>
    <row r="130" spans="1:12" s="2" customFormat="1" ht="12.75" customHeight="1" x14ac:dyDescent="0.25">
      <c r="A130" s="18"/>
      <c r="B130" s="21" t="s">
        <v>77</v>
      </c>
      <c r="C130" s="25" t="s">
        <v>78</v>
      </c>
      <c r="D130" s="25"/>
      <c r="E130" s="23">
        <v>804162</v>
      </c>
      <c r="F130" s="23">
        <v>-764943</v>
      </c>
      <c r="G130" s="23">
        <f t="shared" si="41"/>
        <v>39219</v>
      </c>
      <c r="H130" s="23">
        <v>0</v>
      </c>
      <c r="I130" s="23">
        <v>0</v>
      </c>
      <c r="J130" s="23">
        <f t="shared" si="42"/>
        <v>39219</v>
      </c>
      <c r="K130" s="30"/>
    </row>
    <row r="131" spans="1:12" s="2" customFormat="1" ht="12.75" customHeight="1" x14ac:dyDescent="0.25">
      <c r="A131" s="18"/>
      <c r="B131" s="21" t="s">
        <v>79</v>
      </c>
      <c r="C131" s="25" t="s">
        <v>80</v>
      </c>
      <c r="D131" s="25"/>
      <c r="E131" s="23">
        <v>280754717</v>
      </c>
      <c r="F131" s="23">
        <v>2720986</v>
      </c>
      <c r="G131" s="23">
        <f t="shared" si="41"/>
        <v>283475703</v>
      </c>
      <c r="H131" s="23">
        <v>85569955</v>
      </c>
      <c r="I131" s="23">
        <v>85569955</v>
      </c>
      <c r="J131" s="23">
        <f t="shared" si="42"/>
        <v>197905748</v>
      </c>
      <c r="K131" s="30"/>
    </row>
    <row r="132" spans="1:12" s="2" customFormat="1" ht="12.75" customHeight="1" x14ac:dyDescent="0.25">
      <c r="A132" s="18"/>
      <c r="B132" s="21" t="s">
        <v>81</v>
      </c>
      <c r="C132" s="25" t="s">
        <v>82</v>
      </c>
      <c r="D132" s="25"/>
      <c r="E132" s="23">
        <v>0</v>
      </c>
      <c r="F132" s="23">
        <v>0</v>
      </c>
      <c r="G132" s="23">
        <f t="shared" si="41"/>
        <v>0</v>
      </c>
      <c r="H132" s="23">
        <v>0</v>
      </c>
      <c r="I132" s="23">
        <v>0</v>
      </c>
      <c r="J132" s="23">
        <f t="shared" si="42"/>
        <v>0</v>
      </c>
      <c r="K132" s="30"/>
    </row>
    <row r="133" spans="1:12" s="2" customFormat="1" ht="25.5" customHeight="1" x14ac:dyDescent="0.25">
      <c r="A133" s="18"/>
      <c r="B133" s="21" t="s">
        <v>83</v>
      </c>
      <c r="C133" s="24" t="s">
        <v>84</v>
      </c>
      <c r="D133" s="24"/>
      <c r="E133" s="23">
        <v>0</v>
      </c>
      <c r="F133" s="23">
        <v>0</v>
      </c>
      <c r="G133" s="23">
        <f t="shared" si="41"/>
        <v>0</v>
      </c>
      <c r="H133" s="23">
        <v>0</v>
      </c>
      <c r="I133" s="23">
        <v>0</v>
      </c>
      <c r="J133" s="23">
        <f t="shared" si="42"/>
        <v>0</v>
      </c>
      <c r="K133" s="30"/>
    </row>
    <row r="134" spans="1:12" s="2" customFormat="1" ht="12.75" customHeight="1" x14ac:dyDescent="0.25">
      <c r="A134" s="18"/>
      <c r="B134" s="21" t="s">
        <v>85</v>
      </c>
      <c r="C134" s="25" t="s">
        <v>86</v>
      </c>
      <c r="D134" s="25"/>
      <c r="E134" s="23">
        <v>0</v>
      </c>
      <c r="F134" s="23">
        <v>0</v>
      </c>
      <c r="G134" s="23">
        <f t="shared" si="41"/>
        <v>0</v>
      </c>
      <c r="H134" s="23">
        <v>0</v>
      </c>
      <c r="I134" s="23">
        <v>0</v>
      </c>
      <c r="J134" s="23">
        <f t="shared" si="42"/>
        <v>0</v>
      </c>
      <c r="K134" s="30"/>
    </row>
    <row r="135" spans="1:12" s="2" customFormat="1" ht="12.75" customHeight="1" x14ac:dyDescent="0.25">
      <c r="A135" s="18"/>
      <c r="B135" s="21" t="s">
        <v>87</v>
      </c>
      <c r="C135" s="25" t="s">
        <v>88</v>
      </c>
      <c r="D135" s="25"/>
      <c r="E135" s="23">
        <v>0</v>
      </c>
      <c r="F135" s="23">
        <v>0</v>
      </c>
      <c r="G135" s="23">
        <f t="shared" si="41"/>
        <v>0</v>
      </c>
      <c r="H135" s="23">
        <v>0</v>
      </c>
      <c r="I135" s="23">
        <v>0</v>
      </c>
      <c r="J135" s="23">
        <f t="shared" si="42"/>
        <v>0</v>
      </c>
      <c r="K135" s="30"/>
    </row>
    <row r="136" spans="1:12" s="2" customFormat="1" ht="12.75" customHeight="1" x14ac:dyDescent="0.25">
      <c r="A136" s="18"/>
      <c r="B136" s="21" t="s">
        <v>89</v>
      </c>
      <c r="C136" s="25" t="s">
        <v>90</v>
      </c>
      <c r="D136" s="25"/>
      <c r="E136" s="23">
        <v>0</v>
      </c>
      <c r="F136" s="23">
        <v>0</v>
      </c>
      <c r="G136" s="23">
        <f t="shared" si="41"/>
        <v>0</v>
      </c>
      <c r="H136" s="23">
        <v>0</v>
      </c>
      <c r="I136" s="23">
        <v>0</v>
      </c>
      <c r="J136" s="23">
        <f t="shared" si="42"/>
        <v>0</v>
      </c>
      <c r="K136" s="30"/>
    </row>
    <row r="137" spans="1:12" s="2" customFormat="1" ht="12.75" customHeight="1" x14ac:dyDescent="0.25">
      <c r="A137" s="21" t="s">
        <v>91</v>
      </c>
      <c r="B137" s="22" t="s">
        <v>92</v>
      </c>
      <c r="C137" s="22"/>
      <c r="D137" s="22"/>
      <c r="E137" s="23">
        <f>SUM(E139:E147)</f>
        <v>32143267</v>
      </c>
      <c r="F137" s="23">
        <f>SUM(F139:F147)</f>
        <v>8379044</v>
      </c>
      <c r="G137" s="23">
        <f t="shared" si="41"/>
        <v>40522311</v>
      </c>
      <c r="H137" s="23">
        <f t="shared" ref="H137:I137" si="43">SUM(H139:H147)</f>
        <v>0</v>
      </c>
      <c r="I137" s="23">
        <f t="shared" si="43"/>
        <v>0</v>
      </c>
      <c r="J137" s="23">
        <f t="shared" si="42"/>
        <v>40522311</v>
      </c>
      <c r="K137" s="30"/>
      <c r="L137" s="20"/>
    </row>
    <row r="138" spans="1:12" s="2" customFormat="1" ht="3" customHeight="1" x14ac:dyDescent="0.25">
      <c r="A138" s="18"/>
      <c r="B138" s="18"/>
      <c r="C138" s="18"/>
      <c r="D138" s="18"/>
      <c r="E138" s="23"/>
      <c r="F138" s="23"/>
      <c r="G138" s="23"/>
      <c r="H138" s="23"/>
      <c r="I138" s="23"/>
      <c r="J138" s="23"/>
      <c r="K138" s="30"/>
    </row>
    <row r="139" spans="1:12" s="2" customFormat="1" ht="12.75" customHeight="1" x14ac:dyDescent="0.25">
      <c r="A139" s="18"/>
      <c r="B139" s="21" t="s">
        <v>93</v>
      </c>
      <c r="C139" s="25" t="s">
        <v>94</v>
      </c>
      <c r="D139" s="25"/>
      <c r="E139" s="23">
        <v>299667</v>
      </c>
      <c r="F139" s="23">
        <v>1484389</v>
      </c>
      <c r="G139" s="23">
        <f t="shared" ref="G139:G147" si="44">SUM(E139:F139)</f>
        <v>1784056</v>
      </c>
      <c r="H139" s="23">
        <v>0</v>
      </c>
      <c r="I139" s="23">
        <v>0</v>
      </c>
      <c r="J139" s="23">
        <f t="shared" ref="J139:J148" si="45">SUM(G139-H139)</f>
        <v>1784056</v>
      </c>
      <c r="K139" s="30"/>
    </row>
    <row r="140" spans="1:12" s="2" customFormat="1" ht="12.75" customHeight="1" x14ac:dyDescent="0.25">
      <c r="A140" s="18"/>
      <c r="B140" s="21" t="s">
        <v>95</v>
      </c>
      <c r="C140" s="25" t="s">
        <v>96</v>
      </c>
      <c r="D140" s="25"/>
      <c r="E140" s="23">
        <v>0</v>
      </c>
      <c r="F140" s="23">
        <v>275737</v>
      </c>
      <c r="G140" s="23">
        <f t="shared" si="44"/>
        <v>275737</v>
      </c>
      <c r="H140" s="23">
        <v>0</v>
      </c>
      <c r="I140" s="23">
        <v>0</v>
      </c>
      <c r="J140" s="23">
        <f t="shared" si="45"/>
        <v>275737</v>
      </c>
      <c r="K140" s="30"/>
    </row>
    <row r="141" spans="1:12" s="2" customFormat="1" ht="12.75" customHeight="1" x14ac:dyDescent="0.25">
      <c r="A141" s="18"/>
      <c r="B141" s="21" t="s">
        <v>97</v>
      </c>
      <c r="C141" s="25" t="s">
        <v>98</v>
      </c>
      <c r="D141" s="25"/>
      <c r="E141" s="23">
        <v>0</v>
      </c>
      <c r="F141" s="23">
        <v>2853236</v>
      </c>
      <c r="G141" s="23">
        <f t="shared" si="44"/>
        <v>2853236</v>
      </c>
      <c r="H141" s="23">
        <v>0</v>
      </c>
      <c r="I141" s="23">
        <v>0</v>
      </c>
      <c r="J141" s="23">
        <f t="shared" si="45"/>
        <v>2853236</v>
      </c>
      <c r="K141" s="30"/>
    </row>
    <row r="142" spans="1:12" s="2" customFormat="1" ht="12.75" customHeight="1" x14ac:dyDescent="0.25">
      <c r="A142" s="18"/>
      <c r="B142" s="21" t="s">
        <v>99</v>
      </c>
      <c r="C142" s="25" t="s">
        <v>100</v>
      </c>
      <c r="D142" s="25"/>
      <c r="E142" s="23">
        <v>31763700</v>
      </c>
      <c r="F142" s="23">
        <v>2798282</v>
      </c>
      <c r="G142" s="23">
        <f t="shared" si="44"/>
        <v>34561982</v>
      </c>
      <c r="H142" s="23">
        <v>0</v>
      </c>
      <c r="I142" s="23">
        <v>0</v>
      </c>
      <c r="J142" s="23">
        <f t="shared" si="45"/>
        <v>34561982</v>
      </c>
      <c r="K142" s="30"/>
    </row>
    <row r="143" spans="1:12" s="2" customFormat="1" ht="12.75" customHeight="1" x14ac:dyDescent="0.25">
      <c r="A143" s="18"/>
      <c r="B143" s="21" t="s">
        <v>101</v>
      </c>
      <c r="C143" s="25" t="s">
        <v>102</v>
      </c>
      <c r="D143" s="25"/>
      <c r="E143" s="23">
        <v>15000</v>
      </c>
      <c r="F143" s="23">
        <v>-15000</v>
      </c>
      <c r="G143" s="23">
        <f t="shared" si="44"/>
        <v>0</v>
      </c>
      <c r="H143" s="23">
        <v>0</v>
      </c>
      <c r="I143" s="23">
        <v>0</v>
      </c>
      <c r="J143" s="23">
        <f t="shared" si="45"/>
        <v>0</v>
      </c>
      <c r="K143" s="30"/>
    </row>
    <row r="144" spans="1:12" s="2" customFormat="1" ht="12.75" customHeight="1" x14ac:dyDescent="0.25">
      <c r="A144" s="18"/>
      <c r="B144" s="21" t="s">
        <v>103</v>
      </c>
      <c r="C144" s="25" t="s">
        <v>104</v>
      </c>
      <c r="D144" s="25"/>
      <c r="E144" s="23">
        <v>0</v>
      </c>
      <c r="F144" s="23">
        <v>2400</v>
      </c>
      <c r="G144" s="23">
        <f t="shared" si="44"/>
        <v>2400</v>
      </c>
      <c r="H144" s="23">
        <v>0</v>
      </c>
      <c r="I144" s="23">
        <v>0</v>
      </c>
      <c r="J144" s="23">
        <f t="shared" si="45"/>
        <v>2400</v>
      </c>
      <c r="K144" s="30"/>
    </row>
    <row r="145" spans="1:12" s="2" customFormat="1" ht="12.75" customHeight="1" x14ac:dyDescent="0.25">
      <c r="A145" s="18"/>
      <c r="B145" s="21" t="s">
        <v>105</v>
      </c>
      <c r="C145" s="25" t="s">
        <v>106</v>
      </c>
      <c r="D145" s="25"/>
      <c r="E145" s="23">
        <v>0</v>
      </c>
      <c r="F145" s="23">
        <v>0</v>
      </c>
      <c r="G145" s="23">
        <f t="shared" si="44"/>
        <v>0</v>
      </c>
      <c r="H145" s="23">
        <v>0</v>
      </c>
      <c r="I145" s="23">
        <v>0</v>
      </c>
      <c r="J145" s="23">
        <f t="shared" si="45"/>
        <v>0</v>
      </c>
      <c r="K145" s="30"/>
    </row>
    <row r="146" spans="1:12" s="2" customFormat="1" ht="12.75" customHeight="1" x14ac:dyDescent="0.25">
      <c r="A146" s="18"/>
      <c r="B146" s="21" t="s">
        <v>107</v>
      </c>
      <c r="C146" s="25" t="s">
        <v>108</v>
      </c>
      <c r="D146" s="25"/>
      <c r="E146" s="23">
        <v>0</v>
      </c>
      <c r="F146" s="23">
        <v>0</v>
      </c>
      <c r="G146" s="23">
        <f t="shared" si="44"/>
        <v>0</v>
      </c>
      <c r="H146" s="23">
        <v>0</v>
      </c>
      <c r="I146" s="23">
        <v>0</v>
      </c>
      <c r="J146" s="23">
        <f t="shared" si="45"/>
        <v>0</v>
      </c>
      <c r="K146" s="30"/>
    </row>
    <row r="147" spans="1:12" s="2" customFormat="1" ht="12.75" customHeight="1" x14ac:dyDescent="0.25">
      <c r="A147" s="18"/>
      <c r="B147" s="21" t="s">
        <v>109</v>
      </c>
      <c r="C147" s="25" t="s">
        <v>110</v>
      </c>
      <c r="D147" s="25"/>
      <c r="E147" s="23">
        <v>64900</v>
      </c>
      <c r="F147" s="23">
        <v>980000</v>
      </c>
      <c r="G147" s="23">
        <f t="shared" si="44"/>
        <v>1044900</v>
      </c>
      <c r="H147" s="23">
        <v>0</v>
      </c>
      <c r="I147" s="23">
        <v>0</v>
      </c>
      <c r="J147" s="23">
        <f t="shared" si="45"/>
        <v>1044900</v>
      </c>
      <c r="K147" s="30"/>
    </row>
    <row r="148" spans="1:12" s="2" customFormat="1" ht="12.75" customHeight="1" x14ac:dyDescent="0.25">
      <c r="A148" s="21" t="s">
        <v>111</v>
      </c>
      <c r="B148" s="22" t="s">
        <v>112</v>
      </c>
      <c r="C148" s="22"/>
      <c r="D148" s="22"/>
      <c r="E148" s="23">
        <f>SUM(E150:E152)</f>
        <v>2159482683</v>
      </c>
      <c r="F148" s="23">
        <f>SUM(F150:F152)</f>
        <v>324524389.00000006</v>
      </c>
      <c r="G148" s="23">
        <f t="shared" si="41"/>
        <v>2484007072</v>
      </c>
      <c r="H148" s="23">
        <f>SUM(H150:H152)</f>
        <v>641197179</v>
      </c>
      <c r="I148" s="23">
        <f>SUM(I150:I152)</f>
        <v>631582491</v>
      </c>
      <c r="J148" s="23">
        <f t="shared" si="45"/>
        <v>1842809893</v>
      </c>
      <c r="K148" s="30"/>
      <c r="L148" s="20"/>
    </row>
    <row r="149" spans="1:12" s="2" customFormat="1" ht="3" customHeight="1" x14ac:dyDescent="0.25">
      <c r="A149" s="18"/>
      <c r="B149" s="18"/>
      <c r="C149" s="18"/>
      <c r="D149" s="18"/>
      <c r="E149" s="23"/>
      <c r="F149" s="23"/>
      <c r="G149" s="23"/>
      <c r="H149" s="23"/>
      <c r="I149" s="23"/>
      <c r="J149" s="23"/>
      <c r="K149" s="30"/>
    </row>
    <row r="150" spans="1:12" s="2" customFormat="1" ht="12.75" customHeight="1" x14ac:dyDescent="0.25">
      <c r="A150" s="18"/>
      <c r="B150" s="21" t="s">
        <v>113</v>
      </c>
      <c r="C150" s="25" t="s">
        <v>114</v>
      </c>
      <c r="D150" s="25"/>
      <c r="E150" s="23">
        <v>1528244897</v>
      </c>
      <c r="F150" s="23">
        <v>250778251.00000006</v>
      </c>
      <c r="G150" s="23">
        <f t="shared" ref="G150:G152" si="46">SUM(E150:F150)</f>
        <v>1779023148</v>
      </c>
      <c r="H150" s="23">
        <v>471679338</v>
      </c>
      <c r="I150" s="23">
        <v>466478212</v>
      </c>
      <c r="J150" s="23">
        <f t="shared" ref="J150:J153" si="47">SUM(G150-H150)</f>
        <v>1307343810</v>
      </c>
      <c r="K150" s="30"/>
    </row>
    <row r="151" spans="1:12" s="2" customFormat="1" ht="12.75" customHeight="1" x14ac:dyDescent="0.25">
      <c r="A151" s="18"/>
      <c r="B151" s="21" t="s">
        <v>115</v>
      </c>
      <c r="C151" s="25" t="s">
        <v>116</v>
      </c>
      <c r="D151" s="25"/>
      <c r="E151" s="23">
        <v>631237786</v>
      </c>
      <c r="F151" s="23">
        <v>73746137.999999985</v>
      </c>
      <c r="G151" s="23">
        <f t="shared" si="46"/>
        <v>704983924</v>
      </c>
      <c r="H151" s="23">
        <v>169517841</v>
      </c>
      <c r="I151" s="23">
        <v>165104279</v>
      </c>
      <c r="J151" s="23">
        <f t="shared" si="47"/>
        <v>535466083</v>
      </c>
      <c r="K151" s="30"/>
    </row>
    <row r="152" spans="1:12" s="2" customFormat="1" ht="12.75" customHeight="1" x14ac:dyDescent="0.25">
      <c r="A152" s="18"/>
      <c r="B152" s="21" t="s">
        <v>117</v>
      </c>
      <c r="C152" s="25" t="s">
        <v>118</v>
      </c>
      <c r="D152" s="25"/>
      <c r="E152" s="23">
        <v>0</v>
      </c>
      <c r="F152" s="23">
        <v>0</v>
      </c>
      <c r="G152" s="23">
        <f t="shared" si="46"/>
        <v>0</v>
      </c>
      <c r="H152" s="23">
        <v>0</v>
      </c>
      <c r="I152" s="23">
        <v>0</v>
      </c>
      <c r="J152" s="23">
        <f t="shared" si="47"/>
        <v>0</v>
      </c>
      <c r="K152" s="30"/>
    </row>
    <row r="153" spans="1:12" s="2" customFormat="1" ht="12.75" customHeight="1" x14ac:dyDescent="0.25">
      <c r="A153" s="21" t="s">
        <v>119</v>
      </c>
      <c r="B153" s="22" t="s">
        <v>120</v>
      </c>
      <c r="C153" s="22"/>
      <c r="D153" s="22"/>
      <c r="E153" s="23">
        <f>SUM(E155:E162)</f>
        <v>0</v>
      </c>
      <c r="F153" s="23">
        <f>SUM(F155:F162)</f>
        <v>0</v>
      </c>
      <c r="G153" s="23">
        <f t="shared" si="41"/>
        <v>0</v>
      </c>
      <c r="H153" s="23">
        <f t="shared" ref="H153:I153" si="48">SUM(H155:H162)</f>
        <v>0</v>
      </c>
      <c r="I153" s="23">
        <f t="shared" si="48"/>
        <v>0</v>
      </c>
      <c r="J153" s="23">
        <f t="shared" si="47"/>
        <v>0</v>
      </c>
      <c r="K153" s="30"/>
    </row>
    <row r="154" spans="1:12" s="2" customFormat="1" ht="3" customHeight="1" x14ac:dyDescent="0.25">
      <c r="A154" s="18"/>
      <c r="B154" s="18"/>
      <c r="C154" s="18"/>
      <c r="D154" s="18"/>
      <c r="E154" s="23"/>
      <c r="F154" s="23"/>
      <c r="G154" s="23"/>
      <c r="H154" s="23"/>
      <c r="I154" s="23"/>
      <c r="J154" s="23"/>
      <c r="K154" s="30"/>
    </row>
    <row r="155" spans="1:12" s="2" customFormat="1" ht="25.5" customHeight="1" x14ac:dyDescent="0.25">
      <c r="A155" s="18"/>
      <c r="B155" s="21" t="s">
        <v>121</v>
      </c>
      <c r="C155" s="24" t="s">
        <v>122</v>
      </c>
      <c r="D155" s="24"/>
      <c r="E155" s="23">
        <v>0</v>
      </c>
      <c r="F155" s="23">
        <v>0</v>
      </c>
      <c r="G155" s="23">
        <f t="shared" ref="G155:I162" si="49">SUM(E155:F155)</f>
        <v>0</v>
      </c>
      <c r="H155" s="23">
        <v>0</v>
      </c>
      <c r="I155" s="23">
        <v>0</v>
      </c>
      <c r="J155" s="23">
        <f t="shared" ref="J155:J163" si="50">SUM(G155-H155)</f>
        <v>0</v>
      </c>
      <c r="K155" s="30"/>
    </row>
    <row r="156" spans="1:12" s="2" customFormat="1" ht="12.75" customHeight="1" x14ac:dyDescent="0.25">
      <c r="A156" s="18"/>
      <c r="B156" s="21" t="s">
        <v>123</v>
      </c>
      <c r="C156" s="25" t="s">
        <v>124</v>
      </c>
      <c r="D156" s="25"/>
      <c r="E156" s="23">
        <v>0</v>
      </c>
      <c r="F156" s="23">
        <v>0</v>
      </c>
      <c r="G156" s="23">
        <f t="shared" si="49"/>
        <v>0</v>
      </c>
      <c r="H156" s="23">
        <v>0</v>
      </c>
      <c r="I156" s="23">
        <v>0</v>
      </c>
      <c r="J156" s="23">
        <f t="shared" si="50"/>
        <v>0</v>
      </c>
      <c r="K156" s="30"/>
    </row>
    <row r="157" spans="1:12" s="2" customFormat="1" ht="12.75" customHeight="1" x14ac:dyDescent="0.25">
      <c r="A157" s="18"/>
      <c r="B157" s="21" t="s">
        <v>125</v>
      </c>
      <c r="C157" s="25" t="s">
        <v>126</v>
      </c>
      <c r="D157" s="25"/>
      <c r="E157" s="23">
        <v>0</v>
      </c>
      <c r="F157" s="23">
        <v>0</v>
      </c>
      <c r="G157" s="23">
        <f t="shared" si="49"/>
        <v>0</v>
      </c>
      <c r="H157" s="23">
        <v>0</v>
      </c>
      <c r="I157" s="23">
        <v>0</v>
      </c>
      <c r="J157" s="23">
        <f t="shared" si="50"/>
        <v>0</v>
      </c>
      <c r="K157" s="30"/>
    </row>
    <row r="158" spans="1:12" s="2" customFormat="1" ht="12.75" customHeight="1" x14ac:dyDescent="0.25">
      <c r="A158" s="18"/>
      <c r="B158" s="21" t="s">
        <v>127</v>
      </c>
      <c r="C158" s="25" t="s">
        <v>128</v>
      </c>
      <c r="D158" s="25"/>
      <c r="E158" s="23">
        <v>0</v>
      </c>
      <c r="F158" s="23">
        <v>0</v>
      </c>
      <c r="G158" s="23">
        <f t="shared" si="49"/>
        <v>0</v>
      </c>
      <c r="H158" s="23">
        <v>0</v>
      </c>
      <c r="I158" s="23">
        <v>0</v>
      </c>
      <c r="J158" s="23">
        <f t="shared" si="50"/>
        <v>0</v>
      </c>
      <c r="K158" s="30"/>
    </row>
    <row r="159" spans="1:12" s="2" customFormat="1" ht="25.5" customHeight="1" x14ac:dyDescent="0.25">
      <c r="A159" s="18"/>
      <c r="B159" s="21" t="s">
        <v>129</v>
      </c>
      <c r="C159" s="24" t="s">
        <v>130</v>
      </c>
      <c r="D159" s="24"/>
      <c r="E159" s="23">
        <v>0</v>
      </c>
      <c r="F159" s="23">
        <v>0</v>
      </c>
      <c r="G159" s="23">
        <f t="shared" si="49"/>
        <v>0</v>
      </c>
      <c r="H159" s="23">
        <v>0</v>
      </c>
      <c r="I159" s="23">
        <v>0</v>
      </c>
      <c r="J159" s="23">
        <f t="shared" si="50"/>
        <v>0</v>
      </c>
      <c r="K159" s="30"/>
    </row>
    <row r="160" spans="1:12" s="2" customFormat="1" ht="25.5" customHeight="1" x14ac:dyDescent="0.25">
      <c r="A160" s="18"/>
      <c r="B160" s="18"/>
      <c r="C160" s="25" t="s">
        <v>131</v>
      </c>
      <c r="D160" s="25"/>
      <c r="E160" s="23">
        <f t="shared" ref="E160" si="51">SUM(C160:D160)</f>
        <v>0</v>
      </c>
      <c r="F160" s="23">
        <v>0</v>
      </c>
      <c r="G160" s="23">
        <f t="shared" si="49"/>
        <v>0</v>
      </c>
      <c r="H160" s="23">
        <f t="shared" si="49"/>
        <v>0</v>
      </c>
      <c r="I160" s="23">
        <f t="shared" si="49"/>
        <v>0</v>
      </c>
      <c r="J160" s="23">
        <f>SUM(H160:I160)</f>
        <v>0</v>
      </c>
      <c r="K160" s="30"/>
    </row>
    <row r="161" spans="1:11" s="2" customFormat="1" ht="12.75" customHeight="1" x14ac:dyDescent="0.25">
      <c r="A161" s="18"/>
      <c r="B161" s="21" t="s">
        <v>132</v>
      </c>
      <c r="C161" s="25" t="s">
        <v>133</v>
      </c>
      <c r="D161" s="25"/>
      <c r="E161" s="23">
        <v>0</v>
      </c>
      <c r="F161" s="23">
        <v>0</v>
      </c>
      <c r="G161" s="23">
        <f t="shared" si="49"/>
        <v>0</v>
      </c>
      <c r="H161" s="23">
        <v>0</v>
      </c>
      <c r="I161" s="23">
        <v>0</v>
      </c>
      <c r="J161" s="23">
        <f t="shared" si="50"/>
        <v>0</v>
      </c>
      <c r="K161" s="30"/>
    </row>
    <row r="162" spans="1:11" s="2" customFormat="1" ht="25.5" customHeight="1" x14ac:dyDescent="0.25">
      <c r="A162" s="18"/>
      <c r="B162" s="21" t="s">
        <v>134</v>
      </c>
      <c r="C162" s="24" t="s">
        <v>135</v>
      </c>
      <c r="D162" s="24"/>
      <c r="E162" s="23">
        <v>0</v>
      </c>
      <c r="F162" s="23">
        <v>0</v>
      </c>
      <c r="G162" s="23">
        <f t="shared" si="49"/>
        <v>0</v>
      </c>
      <c r="H162" s="23">
        <v>0</v>
      </c>
      <c r="I162" s="23">
        <v>0</v>
      </c>
      <c r="J162" s="23">
        <f t="shared" si="50"/>
        <v>0</v>
      </c>
      <c r="K162" s="30"/>
    </row>
    <row r="163" spans="1:11" s="2" customFormat="1" ht="12.75" customHeight="1" x14ac:dyDescent="0.25">
      <c r="A163" s="21" t="s">
        <v>136</v>
      </c>
      <c r="B163" s="22" t="s">
        <v>137</v>
      </c>
      <c r="C163" s="22"/>
      <c r="D163" s="22"/>
      <c r="E163" s="23">
        <f>SUM(E165:E167)</f>
        <v>0</v>
      </c>
      <c r="F163" s="23">
        <f>SUM(F165:F167)</f>
        <v>0</v>
      </c>
      <c r="G163" s="23">
        <f t="shared" si="41"/>
        <v>0</v>
      </c>
      <c r="H163" s="23">
        <f t="shared" ref="H163:I163" si="52">SUM(H165:H167)</f>
        <v>0</v>
      </c>
      <c r="I163" s="23">
        <f t="shared" si="52"/>
        <v>0</v>
      </c>
      <c r="J163" s="23">
        <f t="shared" si="50"/>
        <v>0</v>
      </c>
      <c r="K163" s="30"/>
    </row>
    <row r="164" spans="1:11" s="2" customFormat="1" ht="3" customHeight="1" x14ac:dyDescent="0.25">
      <c r="A164" s="18"/>
      <c r="B164" s="18"/>
      <c r="C164" s="18"/>
      <c r="D164" s="18"/>
      <c r="E164" s="23"/>
      <c r="F164" s="23"/>
      <c r="G164" s="23"/>
      <c r="H164" s="23"/>
      <c r="I164" s="23"/>
      <c r="J164" s="23"/>
      <c r="K164" s="30"/>
    </row>
    <row r="165" spans="1:11" s="2" customFormat="1" ht="12.75" customHeight="1" x14ac:dyDescent="0.25">
      <c r="A165" s="18"/>
      <c r="B165" s="21" t="s">
        <v>138</v>
      </c>
      <c r="C165" s="22" t="s">
        <v>139</v>
      </c>
      <c r="D165" s="22"/>
      <c r="E165" s="23">
        <v>0</v>
      </c>
      <c r="F165" s="23">
        <v>0</v>
      </c>
      <c r="G165" s="23">
        <f t="shared" ref="G165:G167" si="53">SUM(E165:F165)</f>
        <v>0</v>
      </c>
      <c r="H165" s="23">
        <v>0</v>
      </c>
      <c r="I165" s="23">
        <v>0</v>
      </c>
      <c r="J165" s="23">
        <f t="shared" ref="J165:J168" si="54">SUM(G165-H165)</f>
        <v>0</v>
      </c>
      <c r="K165" s="30"/>
    </row>
    <row r="166" spans="1:11" s="2" customFormat="1" ht="12.75" customHeight="1" x14ac:dyDescent="0.25">
      <c r="A166" s="18"/>
      <c r="B166" s="21" t="s">
        <v>140</v>
      </c>
      <c r="C166" s="22" t="s">
        <v>141</v>
      </c>
      <c r="D166" s="22"/>
      <c r="E166" s="23">
        <v>0</v>
      </c>
      <c r="F166" s="23">
        <v>0</v>
      </c>
      <c r="G166" s="23">
        <f t="shared" si="53"/>
        <v>0</v>
      </c>
      <c r="H166" s="23">
        <v>0</v>
      </c>
      <c r="I166" s="23">
        <v>0</v>
      </c>
      <c r="J166" s="23">
        <f t="shared" si="54"/>
        <v>0</v>
      </c>
      <c r="K166" s="30"/>
    </row>
    <row r="167" spans="1:11" s="2" customFormat="1" ht="12.75" customHeight="1" x14ac:dyDescent="0.25">
      <c r="A167" s="18"/>
      <c r="B167" s="21" t="s">
        <v>142</v>
      </c>
      <c r="C167" s="22" t="s">
        <v>143</v>
      </c>
      <c r="D167" s="22"/>
      <c r="E167" s="23">
        <v>0</v>
      </c>
      <c r="F167" s="23">
        <v>0</v>
      </c>
      <c r="G167" s="23">
        <f t="shared" si="53"/>
        <v>0</v>
      </c>
      <c r="H167" s="23">
        <v>0</v>
      </c>
      <c r="I167" s="23">
        <v>0</v>
      </c>
      <c r="J167" s="23">
        <f>SUM(G167-H167)</f>
        <v>0</v>
      </c>
      <c r="K167" s="30"/>
    </row>
    <row r="168" spans="1:11" s="2" customFormat="1" ht="12.75" customHeight="1" x14ac:dyDescent="0.25">
      <c r="A168" s="21" t="s">
        <v>144</v>
      </c>
      <c r="B168" s="22" t="s">
        <v>145</v>
      </c>
      <c r="C168" s="22"/>
      <c r="D168" s="22"/>
      <c r="E168" s="23">
        <f>SUM(E170:E176)</f>
        <v>0</v>
      </c>
      <c r="F168" s="23">
        <f>SUM(F170:F176)</f>
        <v>0</v>
      </c>
      <c r="G168" s="23">
        <f t="shared" si="41"/>
        <v>0</v>
      </c>
      <c r="H168" s="23">
        <f t="shared" ref="H168:I168" si="55">SUM(H170:H176)</f>
        <v>0</v>
      </c>
      <c r="I168" s="23">
        <f t="shared" si="55"/>
        <v>0</v>
      </c>
      <c r="J168" s="23">
        <f t="shared" si="54"/>
        <v>0</v>
      </c>
      <c r="K168" s="30"/>
    </row>
    <row r="169" spans="1:11" s="2" customFormat="1" ht="3" customHeight="1" x14ac:dyDescent="0.25">
      <c r="A169" s="18"/>
      <c r="B169" s="18"/>
      <c r="C169" s="18"/>
      <c r="D169" s="18"/>
      <c r="E169" s="23"/>
      <c r="F169" s="23"/>
      <c r="G169" s="23"/>
      <c r="H169" s="23"/>
      <c r="I169" s="23"/>
      <c r="J169" s="23"/>
      <c r="K169" s="30"/>
    </row>
    <row r="170" spans="1:11" s="2" customFormat="1" ht="12.75" customHeight="1" x14ac:dyDescent="0.25">
      <c r="A170" s="18"/>
      <c r="B170" s="21" t="s">
        <v>146</v>
      </c>
      <c r="C170" s="22" t="s">
        <v>147</v>
      </c>
      <c r="D170" s="22"/>
      <c r="E170" s="23">
        <v>0</v>
      </c>
      <c r="F170" s="23">
        <v>0</v>
      </c>
      <c r="G170" s="23">
        <f t="shared" ref="G170:G176" si="56">SUM(E170:F170)</f>
        <v>0</v>
      </c>
      <c r="H170" s="23">
        <v>0</v>
      </c>
      <c r="I170" s="23">
        <v>0</v>
      </c>
      <c r="J170" s="23">
        <f t="shared" ref="J170:J176" si="57">SUM(G170-H170)</f>
        <v>0</v>
      </c>
      <c r="K170" s="30"/>
    </row>
    <row r="171" spans="1:11" s="2" customFormat="1" ht="12.75" customHeight="1" x14ac:dyDescent="0.25">
      <c r="A171" s="18"/>
      <c r="B171" s="21" t="s">
        <v>148</v>
      </c>
      <c r="C171" s="22" t="s">
        <v>149</v>
      </c>
      <c r="D171" s="22"/>
      <c r="E171" s="23">
        <v>0</v>
      </c>
      <c r="F171" s="23">
        <v>0</v>
      </c>
      <c r="G171" s="23">
        <f t="shared" si="56"/>
        <v>0</v>
      </c>
      <c r="H171" s="23">
        <v>0</v>
      </c>
      <c r="I171" s="23">
        <v>0</v>
      </c>
      <c r="J171" s="23">
        <f t="shared" si="57"/>
        <v>0</v>
      </c>
      <c r="K171" s="30"/>
    </row>
    <row r="172" spans="1:11" s="2" customFormat="1" ht="12.75" customHeight="1" x14ac:dyDescent="0.25">
      <c r="A172" s="18"/>
      <c r="B172" s="21" t="s">
        <v>150</v>
      </c>
      <c r="C172" s="22" t="s">
        <v>151</v>
      </c>
      <c r="D172" s="22"/>
      <c r="E172" s="23">
        <v>0</v>
      </c>
      <c r="F172" s="23">
        <v>0</v>
      </c>
      <c r="G172" s="23">
        <f t="shared" si="56"/>
        <v>0</v>
      </c>
      <c r="H172" s="23">
        <v>0</v>
      </c>
      <c r="I172" s="23">
        <v>0</v>
      </c>
      <c r="J172" s="23">
        <f t="shared" si="57"/>
        <v>0</v>
      </c>
      <c r="K172" s="30"/>
    </row>
    <row r="173" spans="1:11" s="2" customFormat="1" ht="12.75" customHeight="1" x14ac:dyDescent="0.25">
      <c r="A173" s="18"/>
      <c r="B173" s="21" t="s">
        <v>152</v>
      </c>
      <c r="C173" s="22" t="s">
        <v>153</v>
      </c>
      <c r="D173" s="22"/>
      <c r="E173" s="23">
        <v>0</v>
      </c>
      <c r="F173" s="23">
        <v>0</v>
      </c>
      <c r="G173" s="23">
        <f t="shared" si="56"/>
        <v>0</v>
      </c>
      <c r="H173" s="23">
        <v>0</v>
      </c>
      <c r="I173" s="23">
        <v>0</v>
      </c>
      <c r="J173" s="23">
        <f t="shared" si="57"/>
        <v>0</v>
      </c>
      <c r="K173" s="30"/>
    </row>
    <row r="174" spans="1:11" s="2" customFormat="1" ht="12.75" customHeight="1" x14ac:dyDescent="0.25">
      <c r="A174" s="18"/>
      <c r="B174" s="21" t="s">
        <v>154</v>
      </c>
      <c r="C174" s="22" t="s">
        <v>155</v>
      </c>
      <c r="D174" s="22"/>
      <c r="E174" s="23">
        <v>0</v>
      </c>
      <c r="F174" s="23">
        <v>0</v>
      </c>
      <c r="G174" s="23">
        <f t="shared" si="56"/>
        <v>0</v>
      </c>
      <c r="H174" s="23">
        <v>0</v>
      </c>
      <c r="I174" s="23">
        <v>0</v>
      </c>
      <c r="J174" s="23">
        <f t="shared" si="57"/>
        <v>0</v>
      </c>
      <c r="K174" s="30"/>
    </row>
    <row r="175" spans="1:11" s="2" customFormat="1" ht="12.75" customHeight="1" x14ac:dyDescent="0.25">
      <c r="A175" s="18"/>
      <c r="B175" s="21" t="s">
        <v>156</v>
      </c>
      <c r="C175" s="22" t="s">
        <v>157</v>
      </c>
      <c r="D175" s="22"/>
      <c r="E175" s="23">
        <v>0</v>
      </c>
      <c r="F175" s="23">
        <v>0</v>
      </c>
      <c r="G175" s="23">
        <f t="shared" si="56"/>
        <v>0</v>
      </c>
      <c r="H175" s="23">
        <v>0</v>
      </c>
      <c r="I175" s="23">
        <v>0</v>
      </c>
      <c r="J175" s="23">
        <f t="shared" si="57"/>
        <v>0</v>
      </c>
      <c r="K175" s="30"/>
    </row>
    <row r="176" spans="1:11" s="2" customFormat="1" ht="25.5" customHeight="1" x14ac:dyDescent="0.25">
      <c r="A176" s="18"/>
      <c r="B176" s="21" t="s">
        <v>158</v>
      </c>
      <c r="C176" s="24" t="s">
        <v>159</v>
      </c>
      <c r="D176" s="24"/>
      <c r="E176" s="23">
        <v>0</v>
      </c>
      <c r="F176" s="23">
        <v>0</v>
      </c>
      <c r="G176" s="23">
        <f t="shared" si="56"/>
        <v>0</v>
      </c>
      <c r="H176" s="23">
        <v>0</v>
      </c>
      <c r="I176" s="23">
        <v>0</v>
      </c>
      <c r="J176" s="23">
        <f t="shared" si="57"/>
        <v>0</v>
      </c>
      <c r="K176" s="30"/>
    </row>
    <row r="177" spans="1:11" s="2" customFormat="1" ht="6" customHeight="1" x14ac:dyDescent="0.25">
      <c r="A177" s="18"/>
      <c r="B177" s="21"/>
      <c r="C177" s="31"/>
      <c r="D177" s="31"/>
      <c r="E177" s="23"/>
      <c r="F177" s="23"/>
      <c r="G177" s="23"/>
      <c r="H177" s="23"/>
      <c r="I177" s="23"/>
      <c r="J177" s="23"/>
      <c r="K177" s="30"/>
    </row>
    <row r="178" spans="1:11" s="2" customFormat="1" ht="12.75" customHeight="1" x14ac:dyDescent="0.25">
      <c r="A178" s="32" t="s">
        <v>162</v>
      </c>
      <c r="B178" s="32"/>
      <c r="C178" s="32"/>
      <c r="D178" s="32"/>
      <c r="E178" s="33">
        <f>SUM(E10+E94)</f>
        <v>22634711458</v>
      </c>
      <c r="F178" s="33">
        <f>SUM(F10+F94)</f>
        <v>5646682063</v>
      </c>
      <c r="G178" s="33">
        <f>SUM(E178:F178)</f>
        <v>28281393521</v>
      </c>
      <c r="H178" s="33">
        <f>SUM(H10+H94)</f>
        <v>12258594106</v>
      </c>
      <c r="I178" s="33">
        <f t="shared" ref="I178" si="58">SUM(I10+I94)</f>
        <v>12097230379</v>
      </c>
      <c r="J178" s="33">
        <f>SUM(G178-H178)</f>
        <v>16022799415</v>
      </c>
      <c r="K178" s="18"/>
    </row>
    <row r="179" spans="1:11" s="2" customFormat="1" ht="12.75" customHeight="1" x14ac:dyDescent="0.25">
      <c r="A179" s="34" t="s">
        <v>163</v>
      </c>
      <c r="B179" s="18"/>
      <c r="C179" s="18"/>
      <c r="D179" s="18"/>
      <c r="E179" s="35"/>
      <c r="F179" s="35"/>
      <c r="G179" s="35"/>
      <c r="H179" s="35"/>
      <c r="I179" s="35"/>
      <c r="J179" s="35"/>
      <c r="K179" s="18"/>
    </row>
  </sheetData>
  <mergeCells count="158">
    <mergeCell ref="C176:D176"/>
    <mergeCell ref="A178:D178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2022-07-26T19:08:22Z</dcterms:created>
  <dcterms:modified xsi:type="dcterms:W3CDTF">2022-07-26T19:08:22Z</dcterms:modified>
</cp:coreProperties>
</file>