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G95" i="1" s="1"/>
  <c r="F99" i="1"/>
  <c r="G97" i="1"/>
  <c r="F97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B103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G44" i="1" s="1"/>
  <c r="F45" i="1"/>
  <c r="F44" i="1"/>
  <c r="F49" i="1" s="1"/>
  <c r="C44" i="1"/>
  <c r="C43" i="1" s="1"/>
  <c r="B44" i="1"/>
  <c r="B43" i="1"/>
  <c r="G42" i="1"/>
  <c r="F42" i="1"/>
  <c r="G41" i="1"/>
  <c r="F41" i="1"/>
  <c r="F40" i="1" s="1"/>
  <c r="G40" i="1"/>
  <c r="C40" i="1"/>
  <c r="B40" i="1"/>
  <c r="G39" i="1"/>
  <c r="F39" i="1"/>
  <c r="C39" i="1"/>
  <c r="B39" i="1"/>
  <c r="G38" i="1"/>
  <c r="F38" i="1"/>
  <c r="G37" i="1"/>
  <c r="F37" i="1"/>
  <c r="G36" i="1"/>
  <c r="F36" i="1"/>
  <c r="G35" i="1"/>
  <c r="F35" i="1"/>
  <c r="F33" i="1" s="1"/>
  <c r="G34" i="1"/>
  <c r="F34" i="1"/>
  <c r="C34" i="1"/>
  <c r="B34" i="1"/>
  <c r="G33" i="1"/>
  <c r="C33" i="1"/>
  <c r="B33" i="1"/>
  <c r="G32" i="1"/>
  <c r="G29" i="1" s="1"/>
  <c r="F32" i="1"/>
  <c r="C31" i="1"/>
  <c r="B31" i="1"/>
  <c r="B27" i="1" s="1"/>
  <c r="C30" i="1"/>
  <c r="B30" i="1"/>
  <c r="F29" i="1"/>
  <c r="C29" i="1"/>
  <c r="B29" i="1"/>
  <c r="G28" i="1"/>
  <c r="F28" i="1"/>
  <c r="C28" i="1"/>
  <c r="C27" i="1" s="1"/>
  <c r="B28" i="1"/>
  <c r="G27" i="1"/>
  <c r="F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/>
  <c r="G18" i="1"/>
  <c r="F18" i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G11" i="1" s="1"/>
  <c r="F12" i="1"/>
  <c r="C12" i="1"/>
  <c r="B12" i="1"/>
  <c r="F11" i="1"/>
  <c r="C11" i="1"/>
  <c r="B11" i="1"/>
  <c r="B49" i="1" s="1"/>
  <c r="G49" i="1" l="1"/>
  <c r="G71" i="1" s="1"/>
  <c r="G103" i="1" s="1"/>
  <c r="C103" i="1"/>
  <c r="C49" i="1"/>
  <c r="F71" i="1"/>
  <c r="F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<sst xmlns="http://schemas.openxmlformats.org/spreadsheetml/2006/main" count="129" uniqueCount="126">
  <si>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</si>
  <si>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</si>
  <si>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</si>
  <si>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2021 Y AL 30 DE JUNIO DE 2022</t>
  </si>
  <si>
    <t>( Pesos )</t>
  </si>
  <si>
    <t>CONCEPTO</t>
  </si>
  <si>
    <t>30 DE JUNIO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</si>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</sst>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2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12">
          <cell r="B12">
            <v>758862</v>
          </cell>
          <cell r="C12">
            <v>0</v>
          </cell>
          <cell r="F12">
            <v>1157392098</v>
          </cell>
          <cell r="G12">
            <v>497089742</v>
          </cell>
        </row>
        <row r="13">
          <cell r="B13">
            <v>0</v>
          </cell>
          <cell r="C13">
            <v>0</v>
          </cell>
          <cell r="F13">
            <v>24896669</v>
          </cell>
          <cell r="G13">
            <v>701449343</v>
          </cell>
        </row>
        <row r="14">
          <cell r="B14">
            <v>4126059365</v>
          </cell>
          <cell r="C14">
            <v>2801411051</v>
          </cell>
          <cell r="F14">
            <v>21759883</v>
          </cell>
          <cell r="G14">
            <v>568625457</v>
          </cell>
        </row>
        <row r="15">
          <cell r="B15">
            <v>8025147</v>
          </cell>
          <cell r="C15">
            <v>8013923</v>
          </cell>
          <cell r="F15">
            <v>0</v>
          </cell>
          <cell r="G15">
            <v>0</v>
          </cell>
        </row>
        <row r="16">
          <cell r="B16">
            <v>912449536</v>
          </cell>
          <cell r="C16">
            <v>903951017</v>
          </cell>
          <cell r="F16">
            <v>14372102</v>
          </cell>
          <cell r="G16">
            <v>6854646</v>
          </cell>
        </row>
        <row r="17">
          <cell r="B17">
            <v>8953726</v>
          </cell>
          <cell r="C17">
            <v>6947892</v>
          </cell>
          <cell r="F17">
            <v>1693113697</v>
          </cell>
          <cell r="G17">
            <v>2023668062</v>
          </cell>
        </row>
        <row r="18">
          <cell r="B18">
            <v>0</v>
          </cell>
          <cell r="C18">
            <v>0</v>
          </cell>
          <cell r="F18">
            <v>244279718</v>
          </cell>
          <cell r="G18">
            <v>198705877</v>
          </cell>
        </row>
        <row r="20">
          <cell r="B20">
            <v>1372468</v>
          </cell>
          <cell r="C20">
            <v>1337637</v>
          </cell>
          <cell r="F20">
            <v>0</v>
          </cell>
          <cell r="G20">
            <v>0</v>
          </cell>
        </row>
        <row r="21">
          <cell r="B21">
            <v>2945523180</v>
          </cell>
          <cell r="C21">
            <v>1243625238</v>
          </cell>
        </row>
        <row r="22">
          <cell r="B22">
            <v>7105617</v>
          </cell>
          <cell r="C22">
            <v>2933892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107396670</v>
          </cell>
          <cell r="C25">
            <v>94580138</v>
          </cell>
        </row>
        <row r="26">
          <cell r="B26">
            <v>9</v>
          </cell>
          <cell r="C26">
            <v>341</v>
          </cell>
        </row>
        <row r="27">
          <cell r="F27">
            <v>0</v>
          </cell>
          <cell r="G27">
            <v>0</v>
          </cell>
        </row>
        <row r="28">
          <cell r="B28">
            <v>10000</v>
          </cell>
          <cell r="C28">
            <v>10000</v>
          </cell>
        </row>
        <row r="29">
          <cell r="B29">
            <v>0</v>
          </cell>
          <cell r="C29">
            <v>0</v>
          </cell>
          <cell r="F29">
            <v>160</v>
          </cell>
          <cell r="G29">
            <v>60</v>
          </cell>
        </row>
        <row r="30">
          <cell r="B30">
            <v>0</v>
          </cell>
          <cell r="C30">
            <v>0</v>
          </cell>
          <cell r="F30">
            <v>536513663</v>
          </cell>
          <cell r="G30">
            <v>392596220</v>
          </cell>
        </row>
        <row r="31">
          <cell r="B31">
            <v>438540903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197935</v>
          </cell>
          <cell r="G32">
            <v>128000</v>
          </cell>
        </row>
        <row r="33">
          <cell r="B33">
            <v>3731834</v>
          </cell>
          <cell r="C33">
            <v>5888645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6">
          <cell r="B36">
            <v>19959142</v>
          </cell>
          <cell r="C36">
            <v>19412291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64243156</v>
          </cell>
          <cell r="G39">
            <v>38649818</v>
          </cell>
        </row>
        <row r="40"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F41">
            <v>1434043754</v>
          </cell>
          <cell r="G41">
            <v>4017551</v>
          </cell>
        </row>
        <row r="42">
          <cell r="B42">
            <v>388962960</v>
          </cell>
          <cell r="C42">
            <v>338228160</v>
          </cell>
        </row>
        <row r="47">
          <cell r="B47">
            <v>597321211</v>
          </cell>
          <cell r="C47">
            <v>550629395</v>
          </cell>
        </row>
        <row r="48">
          <cell r="F48">
            <v>2912951781</v>
          </cell>
          <cell r="G48">
            <v>2957206470</v>
          </cell>
        </row>
        <row r="51">
          <cell r="F51">
            <v>0</v>
          </cell>
          <cell r="G51">
            <v>0</v>
          </cell>
        </row>
        <row r="52">
          <cell r="B52">
            <v>1233156405</v>
          </cell>
          <cell r="C52">
            <v>1232687578</v>
          </cell>
        </row>
        <row r="53">
          <cell r="F53">
            <v>0</v>
          </cell>
          <cell r="G53">
            <v>0</v>
          </cell>
        </row>
        <row r="56">
          <cell r="F56">
            <v>3363013547</v>
          </cell>
          <cell r="G56">
            <v>4903927437</v>
          </cell>
        </row>
        <row r="58">
          <cell r="B58">
            <v>25061838457</v>
          </cell>
          <cell r="C58">
            <v>25323591530</v>
          </cell>
        </row>
        <row r="59">
          <cell r="F59">
            <v>634819712</v>
          </cell>
          <cell r="G59">
            <v>674035541</v>
          </cell>
        </row>
        <row r="65">
          <cell r="B65">
            <v>4704779952</v>
          </cell>
          <cell r="C65">
            <v>4770764188</v>
          </cell>
        </row>
        <row r="66">
          <cell r="F66">
            <v>15076567</v>
          </cell>
          <cell r="G66">
            <v>15076567</v>
          </cell>
        </row>
        <row r="74">
          <cell r="B74">
            <v>43193443</v>
          </cell>
          <cell r="C74">
            <v>43250987</v>
          </cell>
        </row>
        <row r="78">
          <cell r="F78">
            <v>7592944</v>
          </cell>
          <cell r="G78">
            <v>7592944</v>
          </cell>
        </row>
        <row r="80">
          <cell r="B80">
            <v>-826887048</v>
          </cell>
          <cell r="C80">
            <v>-827360000</v>
          </cell>
          <cell r="F80">
            <v>2557360119</v>
          </cell>
          <cell r="G80">
            <v>2557503411</v>
          </cell>
        </row>
        <row r="82">
          <cell r="F82">
            <v>0</v>
          </cell>
          <cell r="G82">
            <v>0</v>
          </cell>
        </row>
        <row r="85">
          <cell r="B85">
            <v>10801638059</v>
          </cell>
          <cell r="C85">
            <v>12117114693</v>
          </cell>
        </row>
        <row r="86">
          <cell r="F86">
            <v>3820141839</v>
          </cell>
          <cell r="G86">
            <v>5051841625</v>
          </cell>
        </row>
        <row r="88">
          <cell r="F88">
            <v>32194549929</v>
          </cell>
          <cell r="G88">
            <v>28076851187</v>
          </cell>
        </row>
        <row r="90">
          <cell r="F90">
            <v>350528490</v>
          </cell>
          <cell r="G90">
            <v>343089785</v>
          </cell>
        </row>
        <row r="92">
          <cell r="B92">
            <v>0</v>
          </cell>
          <cell r="C92">
            <v>0</v>
          </cell>
        </row>
        <row r="94">
          <cell r="B94">
            <v>465454161</v>
          </cell>
          <cell r="C94">
            <v>384376225</v>
          </cell>
          <cell r="F94">
            <v>2478411</v>
          </cell>
          <cell r="G94">
            <v>2467193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18"/>
  <sheetViews>
    <sheetView showGridLines="0" tabSelected="1" zoomScaleNormal="100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5056246636</v>
      </c>
      <c r="C11" s="15">
        <f>SUM(C12:C18)</f>
        <v>3720323883</v>
      </c>
      <c r="D11" s="16"/>
      <c r="E11" s="12" t="s">
        <v>13</v>
      </c>
      <c r="F11" s="15">
        <f>SUM(F12:F20)</f>
        <v>3155814167</v>
      </c>
      <c r="G11" s="15">
        <f>SUM(G12:G20)</f>
        <v>3996393127</v>
      </c>
    </row>
    <row r="12" spans="1:9" s="14" customFormat="1" ht="12.75" x14ac:dyDescent="0.25">
      <c r="A12" s="17" t="s">
        <v>14</v>
      </c>
      <c r="B12" s="18">
        <f>SUM('[1]ESF (cuentas)'!B12)</f>
        <v>758862</v>
      </c>
      <c r="C12" s="18">
        <f>SUM('[1]ESF (cuentas)'!C12)</f>
        <v>0</v>
      </c>
      <c r="D12" s="19"/>
      <c r="E12" s="17" t="s">
        <v>15</v>
      </c>
      <c r="F12" s="18">
        <f>SUM('[1]ESF (cuentas)'!F12)</f>
        <v>1157392098</v>
      </c>
      <c r="G12" s="18">
        <f>SUM('[1]ESF (cuentas)'!G12)</f>
        <v>497089742</v>
      </c>
    </row>
    <row r="13" spans="1:9" s="14" customFormat="1" ht="12.75" x14ac:dyDescent="0.25">
      <c r="A13" s="17" t="s">
        <v>16</v>
      </c>
      <c r="B13" s="18">
        <f>SUM('[1]ESF (cuentas)'!B13)</f>
        <v>0</v>
      </c>
      <c r="C13" s="18">
        <f>SUM('[1]ESF (cuentas)'!C13)</f>
        <v>0</v>
      </c>
      <c r="D13" s="19"/>
      <c r="E13" s="17" t="s">
        <v>17</v>
      </c>
      <c r="F13" s="18">
        <f>SUM('[1]ESF (cuentas)'!F13)</f>
        <v>24896669</v>
      </c>
      <c r="G13" s="18">
        <f>SUM('[1]ESF (cuentas)'!G13)</f>
        <v>701449343</v>
      </c>
    </row>
    <row r="14" spans="1:9" s="14" customFormat="1" ht="12.75" x14ac:dyDescent="0.25">
      <c r="A14" s="17" t="s">
        <v>18</v>
      </c>
      <c r="B14" s="18">
        <f>SUM('[1]ESF (cuentas)'!B14)</f>
        <v>4126059365</v>
      </c>
      <c r="C14" s="18">
        <f>SUM('[1]ESF (cuentas)'!C14)</f>
        <v>2801411051</v>
      </c>
      <c r="D14" s="19"/>
      <c r="E14" s="17" t="s">
        <v>19</v>
      </c>
      <c r="F14" s="18">
        <f>SUM('[1]ESF (cuentas)'!F14)</f>
        <v>21759883</v>
      </c>
      <c r="G14" s="18">
        <f>SUM('[1]ESF (cuentas)'!G14)</f>
        <v>568625457</v>
      </c>
    </row>
    <row r="15" spans="1:9" s="14" customFormat="1" ht="12.75" x14ac:dyDescent="0.25">
      <c r="A15" s="17" t="s">
        <v>20</v>
      </c>
      <c r="B15" s="18">
        <f>SUM('[1]ESF (cuentas)'!B15)</f>
        <v>8025147</v>
      </c>
      <c r="C15" s="18">
        <f>SUM('[1]ESF (cuentas)'!C15)</f>
        <v>8013923</v>
      </c>
      <c r="D15" s="19"/>
      <c r="E15" s="17" t="s">
        <v>21</v>
      </c>
      <c r="F15" s="18">
        <f>SUM('[1]ESF (cuentas)'!F15)</f>
        <v>0</v>
      </c>
      <c r="G15" s="18">
        <f>SUM('[1]ESF (cuentas)'!G15)</f>
        <v>0</v>
      </c>
    </row>
    <row r="16" spans="1:9" s="14" customFormat="1" ht="12.75" x14ac:dyDescent="0.25">
      <c r="A16" s="17" t="s">
        <v>22</v>
      </c>
      <c r="B16" s="18">
        <f>SUM('[1]ESF (cuentas)'!B16)</f>
        <v>912449536</v>
      </c>
      <c r="C16" s="18">
        <f>SUM('[1]ESF (cuentas)'!C16)</f>
        <v>903951017</v>
      </c>
      <c r="D16" s="19"/>
      <c r="E16" s="17" t="s">
        <v>23</v>
      </c>
      <c r="F16" s="18">
        <f>SUM('[1]ESF (cuentas)'!F16)</f>
        <v>14372102</v>
      </c>
      <c r="G16" s="18">
        <f>SUM('[1]ESF (cuentas)'!G16)</f>
        <v>6854646</v>
      </c>
    </row>
    <row r="17" spans="1:7" s="14" customFormat="1" ht="25.5" x14ac:dyDescent="0.25">
      <c r="A17" s="17" t="s">
        <v>24</v>
      </c>
      <c r="B17" s="18">
        <f>SUM('[1]ESF (cuentas)'!B17)</f>
        <v>8953726</v>
      </c>
      <c r="C17" s="18">
        <f>SUM('[1]ESF (cuentas)'!C17)</f>
        <v>6947892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f>SUM('[1]ESF (cuentas)'!B18)</f>
        <v>0</v>
      </c>
      <c r="C18" s="18">
        <f>SUM('[1]ESF (cuentas)'!C18)</f>
        <v>0</v>
      </c>
      <c r="D18" s="19"/>
      <c r="E18" s="17" t="s">
        <v>27</v>
      </c>
      <c r="F18" s="18">
        <f>SUM('[1]ESF (cuentas)'!F17)</f>
        <v>1693113697</v>
      </c>
      <c r="G18" s="18">
        <f>SUM('[1]ESF (cuentas)'!G17)</f>
        <v>2023668062</v>
      </c>
    </row>
    <row r="19" spans="1:7" s="14" customFormat="1" ht="12.75" x14ac:dyDescent="0.25">
      <c r="A19" s="12" t="s">
        <v>28</v>
      </c>
      <c r="B19" s="15">
        <f>SUM(B20:B26)</f>
        <v>3061397944</v>
      </c>
      <c r="C19" s="15">
        <f>SUM(C20:C26)</f>
        <v>1342477246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f>SUM('[1]ESF (cuentas)'!B20)</f>
        <v>1372468</v>
      </c>
      <c r="C20" s="18">
        <f>SUM('[1]ESF (cuentas)'!C20)</f>
        <v>1337637</v>
      </c>
      <c r="D20" s="19"/>
      <c r="E20" s="17" t="s">
        <v>31</v>
      </c>
      <c r="F20" s="18">
        <f>SUM('[1]ESF (cuentas)'!F18)</f>
        <v>244279718</v>
      </c>
      <c r="G20" s="18">
        <f>SUM('[1]ESF (cuentas)'!G18)</f>
        <v>198705877</v>
      </c>
    </row>
    <row r="21" spans="1:7" s="14" customFormat="1" ht="12.75" x14ac:dyDescent="0.25">
      <c r="A21" s="17" t="s">
        <v>32</v>
      </c>
      <c r="B21" s="18">
        <f>SUM('[1]ESF (cuentas)'!B21)</f>
        <v>2945523180</v>
      </c>
      <c r="C21" s="18">
        <f>SUM('[1]ESF (cuentas)'!C21)</f>
        <v>1243625238</v>
      </c>
      <c r="D21" s="19"/>
      <c r="E21" s="12" t="s">
        <v>33</v>
      </c>
      <c r="F21" s="15">
        <f>SUM(F22:F24)</f>
        <v>0</v>
      </c>
      <c r="G21" s="15">
        <f>SUM(G22:G24)</f>
        <v>0</v>
      </c>
    </row>
    <row r="22" spans="1:7" s="14" customFormat="1" ht="12.75" x14ac:dyDescent="0.25">
      <c r="A22" s="17" t="s">
        <v>34</v>
      </c>
      <c r="B22" s="18">
        <f>SUM('[1]ESF (cuentas)'!B22)</f>
        <v>7105617</v>
      </c>
      <c r="C22" s="18">
        <f>SUM('[1]ESF (cuentas)'!C22)</f>
        <v>2933892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f>SUM('[1]ESF (cuentas)'!B23)</f>
        <v>0</v>
      </c>
      <c r="C23" s="18">
        <f>SUM('[1]ESF (cuentas)'!C23)</f>
        <v>0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f>SUM('[1]ESF (cuentas)'!B24)</f>
        <v>0</v>
      </c>
      <c r="C24" s="18">
        <f>SUM('[1]ESF (cuentas)'!C24)</f>
        <v>0</v>
      </c>
      <c r="D24" s="19"/>
      <c r="E24" s="17" t="s">
        <v>39</v>
      </c>
      <c r="F24" s="18">
        <f>SUM('[1]ESF (cuentas)'!F20)</f>
        <v>0</v>
      </c>
      <c r="G24" s="18">
        <f>SUM('[1]ESF (cuentas)'!G20)</f>
        <v>0</v>
      </c>
    </row>
    <row r="25" spans="1:7" s="14" customFormat="1" ht="12.75" x14ac:dyDescent="0.25">
      <c r="A25" s="17" t="s">
        <v>40</v>
      </c>
      <c r="B25" s="18">
        <f>SUM('[1]ESF (cuentas)'!B25)</f>
        <v>107396670</v>
      </c>
      <c r="C25" s="18">
        <f>SUM('[1]ESF (cuentas)'!C25)</f>
        <v>94580138</v>
      </c>
      <c r="D25" s="19"/>
      <c r="E25" s="12" t="s">
        <v>41</v>
      </c>
      <c r="F25" s="15">
        <f>SUM(F26:F27)</f>
        <v>0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f>SUM('[1]ESF (cuentas)'!B26)</f>
        <v>9</v>
      </c>
      <c r="C26" s="18">
        <f>SUM('[1]ESF (cuentas)'!C26)</f>
        <v>341</v>
      </c>
      <c r="D26" s="19"/>
      <c r="E26" s="17" t="s">
        <v>43</v>
      </c>
      <c r="F26" s="18">
        <f>SUM('[1]ESF (cuentas)'!F22)</f>
        <v>0</v>
      </c>
      <c r="G26" s="18">
        <f>SUM('[1]ESF (cuentas)'!G22)</f>
        <v>0</v>
      </c>
    </row>
    <row r="27" spans="1:7" s="14" customFormat="1" ht="12.75" x14ac:dyDescent="0.25">
      <c r="A27" s="12" t="s">
        <v>44</v>
      </c>
      <c r="B27" s="15">
        <f>SUM(B28:B32)</f>
        <v>438550903</v>
      </c>
      <c r="C27" s="15">
        <f>SUM(C28:C32)</f>
        <v>10000</v>
      </c>
      <c r="D27" s="16"/>
      <c r="E27" s="17" t="s">
        <v>45</v>
      </c>
      <c r="F27" s="18">
        <f>SUM('[1]ESF (cuentas)'!F23)</f>
        <v>0</v>
      </c>
      <c r="G27" s="18">
        <f>SUM('[1]ESF (cuentas)'!G23)</f>
        <v>0</v>
      </c>
    </row>
    <row r="28" spans="1:7" s="14" customFormat="1" ht="25.5" x14ac:dyDescent="0.25">
      <c r="A28" s="17" t="s">
        <v>46</v>
      </c>
      <c r="B28" s="18">
        <f>SUM('[1]ESF (cuentas)'!B28)</f>
        <v>10000</v>
      </c>
      <c r="C28" s="18">
        <f>SUM('[1]ESF (cuentas)'!C28)</f>
        <v>10000</v>
      </c>
      <c r="D28" s="19"/>
      <c r="E28" s="12" t="s">
        <v>47</v>
      </c>
      <c r="F28" s="15">
        <f>SUM('[1]ESF (cuentas)'!F24)</f>
        <v>0</v>
      </c>
      <c r="G28" s="15">
        <f>SUM('[1]ESF (cuentas)'!G24)</f>
        <v>0</v>
      </c>
    </row>
    <row r="29" spans="1:7" s="14" customFormat="1" ht="25.5" x14ac:dyDescent="0.25">
      <c r="A29" s="17" t="s">
        <v>48</v>
      </c>
      <c r="B29" s="18">
        <f>SUM('[1]ESF (cuentas)'!B29)</f>
        <v>0</v>
      </c>
      <c r="C29" s="18">
        <f>SUM('[1]ESF (cuentas)'!C29)</f>
        <v>0</v>
      </c>
      <c r="D29" s="19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7" t="s">
        <v>50</v>
      </c>
      <c r="B30" s="18">
        <f>SUM('[1]ESF (cuentas)'!B30)</f>
        <v>0</v>
      </c>
      <c r="C30" s="18">
        <f>SUM('[1]ESF (cuentas)'!C30)</f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f>SUM('[1]ESF (cuentas)'!B31)</f>
        <v>438540903</v>
      </c>
      <c r="C31" s="18">
        <f>SUM('[1]ESF (cuentas)'!C31)</f>
        <v>0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f>SUM('[1]ESF (cuentas)'!F27)</f>
        <v>0</v>
      </c>
      <c r="G32" s="18">
        <f>SUM('[1]ESF (cuentas)'!G27)</f>
        <v>0</v>
      </c>
    </row>
    <row r="33" spans="1:7" s="14" customFormat="1" ht="25.5" x14ac:dyDescent="0.25">
      <c r="A33" s="12" t="s">
        <v>56</v>
      </c>
      <c r="B33" s="15">
        <f>SUM(B34:B38)</f>
        <v>3731834</v>
      </c>
      <c r="C33" s="15">
        <f>SUM(C34:C38)</f>
        <v>5888645</v>
      </c>
      <c r="D33" s="19"/>
      <c r="E33" s="12" t="s">
        <v>57</v>
      </c>
      <c r="F33" s="15">
        <f>SUM(F34:F39)</f>
        <v>536711758</v>
      </c>
      <c r="G33" s="15">
        <f>SUM(G34:G39)</f>
        <v>392724280</v>
      </c>
    </row>
    <row r="34" spans="1:7" s="14" customFormat="1" ht="12.75" x14ac:dyDescent="0.25">
      <c r="A34" s="17" t="s">
        <v>58</v>
      </c>
      <c r="B34" s="18">
        <f>SUM('[1]ESF (cuentas)'!B33)</f>
        <v>3731834</v>
      </c>
      <c r="C34" s="18">
        <f>SUM('[1]ESF (cuentas)'!C33)</f>
        <v>5888645</v>
      </c>
      <c r="D34" s="19"/>
      <c r="E34" s="17" t="s">
        <v>59</v>
      </c>
      <c r="F34" s="18">
        <f>SUM('[1]ESF (cuentas)'!F29)</f>
        <v>160</v>
      </c>
      <c r="G34" s="18">
        <f>SUM('[1]ESF (cuentas)'!G29)</f>
        <v>60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f>SUM('[1]ESF (cuentas)'!F30)</f>
        <v>536513663</v>
      </c>
      <c r="G35" s="18">
        <f>SUM('[1]ESF (cuentas)'!G30)</f>
        <v>392596220</v>
      </c>
    </row>
    <row r="36" spans="1:7" s="14" customFormat="1" ht="12.75" x14ac:dyDescent="0.25">
      <c r="A36" s="17" t="s">
        <v>62</v>
      </c>
      <c r="B36" s="18">
        <v>0</v>
      </c>
      <c r="C36" s="18">
        <v>0</v>
      </c>
      <c r="D36" s="16"/>
      <c r="E36" s="17" t="s">
        <v>63</v>
      </c>
      <c r="F36" s="18">
        <f>SUM('[1]ESF (cuentas)'!F31)</f>
        <v>0</v>
      </c>
      <c r="G36" s="18">
        <f>SUM('[1]ESF (cuentas)'!G31)</f>
        <v>0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f>SUM('[1]ESF (cuentas)'!F32)</f>
        <v>197935</v>
      </c>
      <c r="G37" s="18">
        <f>SUM('[1]ESF (cuentas)'!G32)</f>
        <v>128000</v>
      </c>
    </row>
    <row r="38" spans="1:7" s="14" customFormat="1" ht="12.75" customHeight="1" x14ac:dyDescent="0.25">
      <c r="A38" s="17" t="s">
        <v>66</v>
      </c>
      <c r="B38" s="18">
        <v>0</v>
      </c>
      <c r="C38" s="18">
        <v>0</v>
      </c>
      <c r="D38" s="19"/>
      <c r="E38" s="17" t="s">
        <v>67</v>
      </c>
      <c r="F38" s="18">
        <f>SUM('[1]ESF (cuentas)'!F33)</f>
        <v>0</v>
      </c>
      <c r="G38" s="18">
        <f>SUM('[1]ESF (cuentas)'!G33)</f>
        <v>0</v>
      </c>
    </row>
    <row r="39" spans="1:7" s="14" customFormat="1" ht="12.75" x14ac:dyDescent="0.25">
      <c r="A39" s="12" t="s">
        <v>68</v>
      </c>
      <c r="B39" s="15">
        <f>SUM('[1]ESF (cuentas)'!B36)</f>
        <v>19959142</v>
      </c>
      <c r="C39" s="15">
        <f>SUM('[1]ESF (cuentas)'!C36)</f>
        <v>19412291</v>
      </c>
      <c r="D39" s="16"/>
      <c r="E39" s="17" t="s">
        <v>69</v>
      </c>
      <c r="F39" s="18">
        <f>SUM('[1]ESF (cuentas)'!F34)</f>
        <v>0</v>
      </c>
      <c r="G39" s="18">
        <f>SUM('[1]ESF (cuentas)'!G34)</f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9"/>
      <c r="E40" s="12" t="s">
        <v>71</v>
      </c>
      <c r="F40" s="15">
        <f>SUM(F41:F43)</f>
        <v>0</v>
      </c>
      <c r="G40" s="15">
        <f>SUM(G41:G43)</f>
        <v>0</v>
      </c>
    </row>
    <row r="41" spans="1:7" s="14" customFormat="1" ht="25.5" x14ac:dyDescent="0.25">
      <c r="A41" s="17" t="s">
        <v>72</v>
      </c>
      <c r="B41" s="18">
        <v>0</v>
      </c>
      <c r="C41" s="18">
        <v>0</v>
      </c>
      <c r="D41" s="16"/>
      <c r="E41" s="17" t="s">
        <v>73</v>
      </c>
      <c r="F41" s="18">
        <f>SUM('[1]ESF (cuentas)'!F36)</f>
        <v>0</v>
      </c>
      <c r="G41" s="18">
        <f>SUM('[1]ESF (cuentas)'!G36)</f>
        <v>0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f>SUM('[1]ESF (cuentas)'!F37)</f>
        <v>0</v>
      </c>
      <c r="G42" s="18">
        <f>SUM('[1]ESF (cuentas)'!G37)</f>
        <v>0</v>
      </c>
    </row>
    <row r="43" spans="1:7" s="14" customFormat="1" ht="12.75" x14ac:dyDescent="0.25">
      <c r="A43" s="12" t="s">
        <v>76</v>
      </c>
      <c r="B43" s="15">
        <f>SUM(B44:B47)</f>
        <v>388962960</v>
      </c>
      <c r="C43" s="15">
        <f>SUM(C44:C47)</f>
        <v>338228160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f>SUM('[1]ESF (cuentas)'!B41)</f>
        <v>0</v>
      </c>
      <c r="C44" s="18">
        <f>SUM('[1]ESF (cuentas)'!C41)</f>
        <v>0</v>
      </c>
      <c r="D44" s="17"/>
      <c r="E44" s="12" t="s">
        <v>79</v>
      </c>
      <c r="F44" s="15">
        <f>SUM(F45:F47)</f>
        <v>1498286910</v>
      </c>
      <c r="G44" s="15">
        <f>SUM(G45:G47)</f>
        <v>42667369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f>SUM('[1]ESF (cuentas)'!F39)</f>
        <v>64243156</v>
      </c>
      <c r="G45" s="18">
        <f>SUM('[1]ESF (cuentas)'!G39)</f>
        <v>38649818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f>SUM('[1]ESF (cuentas)'!F40)</f>
        <v>0</v>
      </c>
      <c r="G46" s="18">
        <f>SUM('[1]ESF (cuentas)'!G40)</f>
        <v>0</v>
      </c>
    </row>
    <row r="47" spans="1:7" s="14" customFormat="1" ht="12.75" x14ac:dyDescent="0.25">
      <c r="A47" s="17" t="s">
        <v>84</v>
      </c>
      <c r="B47" s="18">
        <f>SUM('[1]ESF (cuentas)'!B42)</f>
        <v>388962960</v>
      </c>
      <c r="C47" s="18">
        <f>SUM('[1]ESF (cuentas)'!C42)</f>
        <v>338228160</v>
      </c>
      <c r="D47" s="16"/>
      <c r="E47" s="17" t="s">
        <v>85</v>
      </c>
      <c r="F47" s="18">
        <f>SUM('[1]ESF (cuentas)'!F41)</f>
        <v>1434043754</v>
      </c>
      <c r="G47" s="18">
        <f>SUM('[1]ESF (cuentas)'!G41)</f>
        <v>4017551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8968849419</v>
      </c>
      <c r="C49" s="15">
        <f>SUM(C11+C19+C27+C33+C39+C40+C43)</f>
        <v>5426340225</v>
      </c>
      <c r="D49" s="19"/>
      <c r="E49" s="12" t="s">
        <v>87</v>
      </c>
      <c r="F49" s="15">
        <f>SUM(F44+F40+F33+F29+F28+F25+F21+F11)</f>
        <v>5190812835</v>
      </c>
      <c r="G49" s="15">
        <f>SUM(G44+G40+G33+G29+G28+G25+G21+G11)</f>
        <v>4431784776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f>SUM('[1]ESF (cuentas)'!B47)</f>
        <v>597321211</v>
      </c>
      <c r="C53" s="15">
        <f>SUM('[1]ESF (cuentas)'!C47)</f>
        <v>550629395</v>
      </c>
      <c r="D53" s="19"/>
      <c r="E53" s="12" t="s">
        <v>91</v>
      </c>
      <c r="F53" s="15">
        <f>SUM('[1]ESF (cuentas)'!F48)</f>
        <v>2912951781</v>
      </c>
      <c r="G53" s="15">
        <f>SUM('[1]ESF (cuentas)'!G48)</f>
        <v>2957206470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f>SUM('[1]ESF (cuentas)'!B52)</f>
        <v>1233156405</v>
      </c>
      <c r="C55" s="15">
        <f>SUM('[1]ESF (cuentas)'!C52)</f>
        <v>1232687578</v>
      </c>
      <c r="D55" s="19"/>
      <c r="E55" s="12" t="s">
        <v>93</v>
      </c>
      <c r="F55" s="15">
        <f>SUM('[1]ESF (cuentas)'!F51)</f>
        <v>0</v>
      </c>
      <c r="G55" s="15">
        <f>SUM('[1]ESF (cuentas)'!G51)</f>
        <v>0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f>SUM('[1]ESF (cuentas)'!B58)</f>
        <v>25061838457</v>
      </c>
      <c r="C57" s="15">
        <f>SUM('[1]ESF (cuentas)'!C58)</f>
        <v>25323591530</v>
      </c>
      <c r="D57" s="19"/>
      <c r="E57" s="12" t="s">
        <v>95</v>
      </c>
      <c r="F57" s="15">
        <f>SUM('[1]ESF (cuentas)'!F53)</f>
        <v>0</v>
      </c>
      <c r="G57" s="15">
        <f>SUM('[1]ESF (cuentas)'!G53)</f>
        <v>0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f>SUM('[1]ESF (cuentas)'!B65)</f>
        <v>4704779952</v>
      </c>
      <c r="C59" s="15">
        <f>SUM('[1]ESF (cuentas)'!C65)</f>
        <v>4770764188</v>
      </c>
      <c r="D59" s="19"/>
      <c r="E59" s="12" t="s">
        <v>97</v>
      </c>
      <c r="F59" s="15">
        <f>SUM('[1]ESF (cuentas)'!F56)</f>
        <v>3363013547</v>
      </c>
      <c r="G59" s="15">
        <f>SUM('[1]ESF (cuentas)'!G56)</f>
        <v>4903927437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f>SUM('[1]ESF (cuentas)'!B74)</f>
        <v>43193443</v>
      </c>
      <c r="C61" s="15">
        <f>SUM('[1]ESF (cuentas)'!C74)</f>
        <v>43250987</v>
      </c>
      <c r="D61" s="19"/>
      <c r="E61" s="12" t="s">
        <v>99</v>
      </c>
      <c r="F61" s="15">
        <f>SUM('[1]ESF (cuentas)'!F59)</f>
        <v>634819712</v>
      </c>
      <c r="G61" s="15">
        <f>SUM('[1]ESF (cuentas)'!G59)</f>
        <v>674035541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f>SUM('[1]ESF (cuentas)'!B80)</f>
        <v>-826887048</v>
      </c>
      <c r="C63" s="15">
        <f>SUM('[1]ESF (cuentas)'!C80)</f>
        <v>-827360000</v>
      </c>
      <c r="D63" s="16"/>
      <c r="E63" s="12" t="s">
        <v>101</v>
      </c>
      <c r="F63" s="15">
        <f>SUM('[1]ESF (cuentas)'!F66)</f>
        <v>15076567</v>
      </c>
      <c r="G63" s="15">
        <f>SUM('[1]ESF (cuentas)'!G66)</f>
        <v>15076567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f>SUM('[1]ESF (cuentas)'!B85)</f>
        <v>10801638059</v>
      </c>
      <c r="C65" s="15">
        <f>SUM('[1]ESF (cuentas)'!C85)</f>
        <v>12117114693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f>SUM('[1]ESF (cuentas)'!B92)</f>
        <v>0</v>
      </c>
      <c r="C67" s="23">
        <f>SUM('[1]ESF (cuentas)'!C92)</f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f>SUM('[1]ESF (cuentas)'!B94)</f>
        <v>465454161</v>
      </c>
      <c r="C69" s="15">
        <f>SUM('[1]ESF (cuentas)'!C94)</f>
        <v>384376225</v>
      </c>
      <c r="D69" s="19"/>
      <c r="E69" s="12" t="s">
        <v>105</v>
      </c>
      <c r="F69" s="15">
        <f>SUM(F63+F61+F59+F57+F55+F53)</f>
        <v>6925861607</v>
      </c>
      <c r="G69" s="15">
        <f>SUM(G63+G61+G59+G57+G55+G53)</f>
        <v>8550246015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42080494640</v>
      </c>
      <c r="C71" s="15">
        <f>SUM(C69+C65+C63+C61+C59+C57+C55+C53+C67)</f>
        <v>43595054596</v>
      </c>
      <c r="D71" s="19"/>
      <c r="E71" s="12" t="s">
        <v>107</v>
      </c>
      <c r="F71" s="15">
        <f>SUM(F69+F49)</f>
        <v>12116674442</v>
      </c>
      <c r="G71" s="15">
        <f>SUM(G69+G49)</f>
        <v>12982030791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2564953063</v>
      </c>
      <c r="G75" s="15">
        <f>SUM(G77+G79+G81)</f>
        <v>2565096355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20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f>SUM('[1]ESF (cuentas)'!F78)</f>
        <v>7592944</v>
      </c>
      <c r="G77" s="15">
        <f>SUM('[1]ESF (cuentas)'!G78)</f>
        <v>7592944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f>SUM('[1]ESF (cuentas)'!F80)</f>
        <v>2557360119</v>
      </c>
      <c r="G79" s="15">
        <f>SUM('[1]ESF (cuentas)'!G80)</f>
        <v>2557503411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f>SUM('[1]ESF (cuentas)'!F82)</f>
        <v>0</v>
      </c>
      <c r="G81" s="15">
        <f>SUM('[1]ESF (cuentas)'!G82)</f>
        <v>0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f>SUM(F85+F87+F89+F91+F93)</f>
        <v>36367716554</v>
      </c>
      <c r="G83" s="15">
        <f>SUM(G85+G87+G89+G91+G93)</f>
        <v>33474267675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f>SUM('[1]ESF (cuentas)'!F86)</f>
        <v>3820141839</v>
      </c>
      <c r="G85" s="15">
        <f>SUM('[1]ESF (cuentas)'!G86)</f>
        <v>5051841625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f>SUM('[1]ESF (cuentas)'!F88)</f>
        <v>32194549929</v>
      </c>
      <c r="G87" s="15">
        <f>SUM('[1]ESF (cuentas)'!G88)</f>
        <v>28076851187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f>SUM('[1]ESF (cuentas)'!F90)</f>
        <v>350528490</v>
      </c>
      <c r="G89" s="15">
        <f>SUM('[1]ESF (cuentas)'!G90)</f>
        <v>343089785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f>SUM('[1]ESF (cuentas)'!F94)</f>
        <v>2478411</v>
      </c>
      <c r="G91" s="15">
        <f>SUM('[1]ESF (cuentas)'!G94)</f>
        <v>2467193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f>SUM('[1]ESF (cuentas)'!F97)</f>
        <v>17885</v>
      </c>
      <c r="G93" s="15">
        <f>SUM('[1]ESF (cuentas)'!G97)</f>
        <v>17885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f>SUM(F97+F99)</f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f>SUM('[1]ESF (cuentas)'!F101)</f>
        <v>0</v>
      </c>
      <c r="G97" s="15">
        <f>SUM('[1]ESF (cuentas)'!G101)</f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f>SUM('[1]ESF (cuentas)'!F103)</f>
        <v>0</v>
      </c>
      <c r="G99" s="15">
        <f>SUM('[1]ESF (cuentas)'!G103)</f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38932669617</v>
      </c>
      <c r="G101" s="15">
        <f>SUM(G75+G83+G95)</f>
        <v>36039364030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51049344059</v>
      </c>
      <c r="C103" s="26">
        <f>SUM(C71+C49)</f>
        <v>49021394821</v>
      </c>
      <c r="D103" s="27"/>
      <c r="E103" s="25" t="s">
        <v>124</v>
      </c>
      <c r="F103" s="26">
        <f>SUM(F101+F71)</f>
        <v>51049344059</v>
      </c>
      <c r="G103" s="26">
        <f>SUM(G101+G71)</f>
        <v>49021394821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x14ac:dyDescent="0.25">
      <c r="H107" s="3"/>
    </row>
    <row r="108" spans="1:8" x14ac:dyDescent="0.25">
      <c r="A108" s="29"/>
      <c r="B108" s="29"/>
      <c r="C108" s="29"/>
      <c r="E108" s="29"/>
      <c r="F108" s="29"/>
      <c r="G108" s="29"/>
      <c r="H108" s="3"/>
    </row>
    <row r="109" spans="1:8" x14ac:dyDescent="0.25">
      <c r="A109" s="29"/>
      <c r="B109" s="29"/>
      <c r="C109" s="29"/>
      <c r="E109" s="29"/>
      <c r="F109" s="29"/>
      <c r="G109" s="29"/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H112" s="3"/>
    </row>
    <row r="113" spans="1:8" ht="16.5" x14ac:dyDescent="0.25">
      <c r="A113" s="30"/>
      <c r="B113" s="30"/>
      <c r="C113" s="30"/>
      <c r="D113" s="30"/>
      <c r="E113" s="30"/>
      <c r="F113" s="30"/>
      <c r="G113" s="30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</sheetData>
  <mergeCells count="10">
    <mergeCell ref="A109:C109"/>
    <mergeCell ref="E109:G109"/>
    <mergeCell ref="A113:G113"/>
    <mergeCell ref="A2:G2"/>
    <mergeCell ref="A3:G3"/>
    <mergeCell ref="A4:G4"/>
    <mergeCell ref="A5:G5"/>
    <mergeCell ref="A6:G6"/>
    <mergeCell ref="A108:C108"/>
    <mergeCell ref="E108:G108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2022-07-28T18:40:19Z</dcterms:created>
  <dcterms:modified xsi:type="dcterms:W3CDTF">2022-07-28T18:40:20Z</dcterms:modified>
</cp:coreProperties>
</file>