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20 Entidades 1" sheetId="1" r:id="rId1"/>
  </sheets>
  <definedNames>
    <definedName name="_xlnm.Print_Titles" localSheetId="0">'20 Entidades 1'!$3:$8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9" i="1" l="1"/>
  <c r="L368" i="1"/>
  <c r="L367" i="1" s="1"/>
  <c r="K367" i="1"/>
  <c r="J367" i="1"/>
  <c r="I367" i="1"/>
  <c r="H367" i="1"/>
  <c r="L366" i="1"/>
  <c r="L365" i="1"/>
  <c r="L364" i="1"/>
  <c r="L363" i="1"/>
  <c r="L362" i="1"/>
  <c r="L361" i="1" s="1"/>
  <c r="K361" i="1"/>
  <c r="J361" i="1"/>
  <c r="I361" i="1"/>
  <c r="H361" i="1"/>
  <c r="L360" i="1"/>
  <c r="L359" i="1"/>
  <c r="L358" i="1"/>
  <c r="L357" i="1"/>
  <c r="L356" i="1" s="1"/>
  <c r="K356" i="1"/>
  <c r="J356" i="1"/>
  <c r="I356" i="1"/>
  <c r="H356" i="1"/>
  <c r="L355" i="1"/>
  <c r="L354" i="1"/>
  <c r="L352" i="1" s="1"/>
  <c r="L353" i="1"/>
  <c r="K352" i="1"/>
  <c r="J352" i="1"/>
  <c r="J161" i="1" s="1"/>
  <c r="J156" i="1" s="1"/>
  <c r="I352" i="1"/>
  <c r="H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3" i="1" s="1"/>
  <c r="L285" i="1"/>
  <c r="L284" i="1"/>
  <c r="K283" i="1"/>
  <c r="K161" i="1" s="1"/>
  <c r="J283" i="1"/>
  <c r="I283" i="1"/>
  <c r="H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2" i="1" s="1"/>
  <c r="L161" i="1" s="1"/>
  <c r="L165" i="1"/>
  <c r="L164" i="1"/>
  <c r="L163" i="1"/>
  <c r="K162" i="1"/>
  <c r="J162" i="1"/>
  <c r="I162" i="1"/>
  <c r="H162" i="1"/>
  <c r="H161" i="1" s="1"/>
  <c r="I161" i="1"/>
  <c r="L160" i="1"/>
  <c r="L159" i="1" s="1"/>
  <c r="L158" i="1" s="1"/>
  <c r="L157" i="1" s="1"/>
  <c r="K159" i="1"/>
  <c r="K158" i="1" s="1"/>
  <c r="K157" i="1" s="1"/>
  <c r="J159" i="1"/>
  <c r="I159" i="1"/>
  <c r="H159" i="1"/>
  <c r="J158" i="1"/>
  <c r="I158" i="1"/>
  <c r="H158" i="1"/>
  <c r="H157" i="1" s="1"/>
  <c r="H156" i="1" s="1"/>
  <c r="J157" i="1"/>
  <c r="I157" i="1"/>
  <c r="I156" i="1" s="1"/>
  <c r="L154" i="1"/>
  <c r="L153" i="1"/>
  <c r="L152" i="1" s="1"/>
  <c r="L151" i="1" s="1"/>
  <c r="L150" i="1" s="1"/>
  <c r="K153" i="1"/>
  <c r="J153" i="1"/>
  <c r="I153" i="1"/>
  <c r="H153" i="1"/>
  <c r="H152" i="1" s="1"/>
  <c r="H151" i="1" s="1"/>
  <c r="H150" i="1" s="1"/>
  <c r="K152" i="1"/>
  <c r="J152" i="1"/>
  <c r="I152" i="1"/>
  <c r="I151" i="1" s="1"/>
  <c r="I150" i="1" s="1"/>
  <c r="K151" i="1"/>
  <c r="J151" i="1"/>
  <c r="J150" i="1" s="1"/>
  <c r="K150" i="1"/>
  <c r="L148" i="1"/>
  <c r="L144" i="1" s="1"/>
  <c r="L147" i="1"/>
  <c r="L146" i="1"/>
  <c r="L145" i="1"/>
  <c r="K144" i="1"/>
  <c r="J144" i="1"/>
  <c r="I144" i="1"/>
  <c r="H144" i="1"/>
  <c r="L143" i="1"/>
  <c r="L142" i="1"/>
  <c r="L141" i="1"/>
  <c r="L140" i="1"/>
  <c r="L139" i="1" s="1"/>
  <c r="K139" i="1"/>
  <c r="J139" i="1"/>
  <c r="I139" i="1"/>
  <c r="H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K124" i="1"/>
  <c r="J124" i="1"/>
  <c r="I124" i="1"/>
  <c r="H124" i="1"/>
  <c r="H62" i="1" s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 s="1"/>
  <c r="L62" i="1" s="1"/>
  <c r="K63" i="1"/>
  <c r="J63" i="1"/>
  <c r="I63" i="1"/>
  <c r="I62" i="1" s="1"/>
  <c r="H63" i="1"/>
  <c r="K62" i="1"/>
  <c r="J62" i="1"/>
  <c r="L61" i="1"/>
  <c r="L60" i="1"/>
  <c r="L59" i="1" s="1"/>
  <c r="L58" i="1" s="1"/>
  <c r="K59" i="1"/>
  <c r="J59" i="1"/>
  <c r="I59" i="1"/>
  <c r="I58" i="1" s="1"/>
  <c r="I24" i="1" s="1"/>
  <c r="I11" i="1" s="1"/>
  <c r="I9" i="1" s="1"/>
  <c r="H59" i="1"/>
  <c r="K58" i="1"/>
  <c r="J58" i="1"/>
  <c r="H58" i="1"/>
  <c r="L57" i="1"/>
  <c r="L56" i="1"/>
  <c r="L55" i="1"/>
  <c r="L54" i="1"/>
  <c r="L53" i="1" s="1"/>
  <c r="K53" i="1"/>
  <c r="J53" i="1"/>
  <c r="I53" i="1"/>
  <c r="H53" i="1"/>
  <c r="L52" i="1"/>
  <c r="L51" i="1"/>
  <c r="L50" i="1"/>
  <c r="L49" i="1"/>
  <c r="L48" i="1"/>
  <c r="L46" i="1" s="1"/>
  <c r="L47" i="1"/>
  <c r="K46" i="1"/>
  <c r="J46" i="1"/>
  <c r="J45" i="1" s="1"/>
  <c r="I46" i="1"/>
  <c r="H46" i="1"/>
  <c r="K45" i="1"/>
  <c r="I45" i="1"/>
  <c r="H45" i="1"/>
  <c r="L44" i="1"/>
  <c r="L42" i="1" s="1"/>
  <c r="L43" i="1"/>
  <c r="K42" i="1"/>
  <c r="J42" i="1"/>
  <c r="I42" i="1"/>
  <c r="H42" i="1"/>
  <c r="L41" i="1"/>
  <c r="L40" i="1"/>
  <c r="L39" i="1"/>
  <c r="L38" i="1"/>
  <c r="L37" i="1"/>
  <c r="L36" i="1"/>
  <c r="K36" i="1"/>
  <c r="J36" i="1"/>
  <c r="I36" i="1"/>
  <c r="H36" i="1"/>
  <c r="H25" i="1" s="1"/>
  <c r="H24" i="1" s="1"/>
  <c r="L35" i="1"/>
  <c r="L34" i="1"/>
  <c r="L33" i="1"/>
  <c r="L32" i="1"/>
  <c r="L30" i="1" s="1"/>
  <c r="L31" i="1"/>
  <c r="K30" i="1"/>
  <c r="J30" i="1"/>
  <c r="I30" i="1"/>
  <c r="H30" i="1"/>
  <c r="L29" i="1"/>
  <c r="L28" i="1"/>
  <c r="L26" i="1" s="1"/>
  <c r="L25" i="1" s="1"/>
  <c r="L27" i="1"/>
  <c r="K26" i="1"/>
  <c r="J26" i="1"/>
  <c r="J25" i="1" s="1"/>
  <c r="I26" i="1"/>
  <c r="H26" i="1"/>
  <c r="K25" i="1"/>
  <c r="K24" i="1" s="1"/>
  <c r="I25" i="1"/>
  <c r="L23" i="1"/>
  <c r="L22" i="1"/>
  <c r="L21" i="1"/>
  <c r="L20" i="1"/>
  <c r="L19" i="1"/>
  <c r="L18" i="1"/>
  <c r="L17" i="1"/>
  <c r="L16" i="1"/>
  <c r="L14" i="1" s="1"/>
  <c r="L13" i="1" s="1"/>
  <c r="L12" i="1" s="1"/>
  <c r="L15" i="1"/>
  <c r="K14" i="1"/>
  <c r="J14" i="1"/>
  <c r="J13" i="1" s="1"/>
  <c r="J12" i="1" s="1"/>
  <c r="I14" i="1"/>
  <c r="H14" i="1"/>
  <c r="K13" i="1"/>
  <c r="K12" i="1" s="1"/>
  <c r="K11" i="1" s="1"/>
  <c r="I13" i="1"/>
  <c r="H13" i="1"/>
  <c r="I12" i="1"/>
  <c r="H12" i="1"/>
  <c r="H11" i="1" s="1"/>
  <c r="H9" i="1" s="1"/>
  <c r="L45" i="1" l="1"/>
  <c r="L24" i="1" s="1"/>
  <c r="L11" i="1" s="1"/>
  <c r="L9" i="1" s="1"/>
  <c r="L156" i="1"/>
  <c r="J24" i="1"/>
  <c r="J11" i="1" s="1"/>
  <c r="J9" i="1" s="1"/>
  <c r="K156" i="1"/>
  <c r="K9" i="1" s="1"/>
</calcChain>
</file>

<file path=xl/sharedStrings.xml><?xml version="1.0" encoding="utf-8"?>
<sst xmlns="http://schemas.openxmlformats.org/spreadsheetml/2006/main" count="714" uniqueCount="459">
  <si>
    <t>GOBIERNO CONSTITUCIONAL DEL ESTADO DE CHIAPAS</t>
  </si>
  <si>
    <t>ENTIDADES PARAESTATALES Y FIDEICOMISOS NO EMPRESARIALES Y NO FINANCIEROS</t>
  </si>
  <si>
    <t xml:space="preserve">INVERSIÓN PÚBLICA POR PROGRAMAS Y PROYECTOS ESTRATÉGICOS EN CLASIFICACIÓN ADMINISTRATIVA </t>
  </si>
  <si>
    <t>DEL 1 DE ENERO AL 30 DE JUNIO DE 2022</t>
  </si>
  <si>
    <t>(Pesos)</t>
  </si>
  <si>
    <t>ORGANISMO PÚBLICO / FUENTE DE FINANCIAMIENTO / RAMO / PROGRAMA O FONDO / PROYECTO ESTRATÉGICO</t>
  </si>
  <si>
    <t>MUNICIPIO/COBERTURA</t>
  </si>
  <si>
    <t>PRESUPUESTO DEVENGADO</t>
  </si>
  <si>
    <t>Economías de Ejercicios Anteriores</t>
  </si>
  <si>
    <t>Recursos en Proceso de Ejecución</t>
  </si>
  <si>
    <t>Recursos por Reducciones en Otras Previsiones</t>
  </si>
  <si>
    <t>Recursos del Ejercicio</t>
  </si>
  <si>
    <t>TOTAL</t>
  </si>
  <si>
    <t>COMISIÓN DE CAMINOS E INFRAESTRUCTURA HIDRÁULICA</t>
  </si>
  <si>
    <t>RECURSOS FISCALES</t>
  </si>
  <si>
    <t>Ramo A1 Ingresos Estatales</t>
  </si>
  <si>
    <t>X0010</t>
  </si>
  <si>
    <t>Ingresos Estatales</t>
  </si>
  <si>
    <t>Ampliación del puente vado ubicado en el Km. 2+800, sobre camino: Cintalapa a Ramal ejido Pomposo Castellanos, tramo: Km. 0+000 - Km. 7+000</t>
  </si>
  <si>
    <t>Cintalapa</t>
  </si>
  <si>
    <t>Camino: Domingo Chanona - Villaflores, tramo: Km. 50+000 - Km. 70+000</t>
  </si>
  <si>
    <t>Villaflores</t>
  </si>
  <si>
    <t>Camino: E.C. (Simojovel - Huitiupan) - San Rafael, tramo: Km. 0+000 - Km. 12+500</t>
  </si>
  <si>
    <t>Simojovel</t>
  </si>
  <si>
    <t>Camino: Sur de Villaflores - Francisco Villa, tramo: Km. 0+000 - Km. 6+700</t>
  </si>
  <si>
    <t>Construcción de la planta de tratamiento de aguas residuales en la localidad de Francisco I. Madero Norte</t>
  </si>
  <si>
    <t>Palenque</t>
  </si>
  <si>
    <t>Construcción de puente "Las Garzas" de 40 m.l. sobre el rio Doña Maria ubicado en el Km. 14+400, sobre el camino: Acapetahua - Embarcadero Las Garzas, tramo: Km. 0+000 - Km. 17+500</t>
  </si>
  <si>
    <t>Acapetahua</t>
  </si>
  <si>
    <t>Construcción del camino: Chimúm'cum – Al Mojón Chamula, tramo: Km. 0+000 – Km. 9+420, subtramo: Km. 0+900 - Km. 2+000</t>
  </si>
  <si>
    <t>Mitontic</t>
  </si>
  <si>
    <t>Construcción del camino: E.C. (Simojovel - El Bosque) - Ejido Luis Espinosa, tramo: Km. 0+000 - Km. 6+000; subtramo: Km. 0+000 - Km. 1+000</t>
  </si>
  <si>
    <t>Construcción del camino: Yabteclum - Puebla, tramo: Km. 0+000 – Km. 12+000, subtramo: Km. 9+000 - Km. 10+500</t>
  </si>
  <si>
    <t>Chenalhó</t>
  </si>
  <si>
    <t>RECURSOS FEDERALES</t>
  </si>
  <si>
    <t>Ramo 28 Participaciones a Entidades Federativas y Municipios</t>
  </si>
  <si>
    <t>C0010</t>
  </si>
  <si>
    <t>Fondo General de Participaciones</t>
  </si>
  <si>
    <t>Ampliación del tramo: La Angostura - San Francisco Pujiltic (3a. Etapa); tramo: Km. 0+000 - Km. 44+040; construcción de puente de 25.00 ml, ubicado en el Km. 29+814.82</t>
  </si>
  <si>
    <t>Venustiano Carranza</t>
  </si>
  <si>
    <t>Ampliación del tramo: La Angostura - San Francisco Pujiltic (3a. Etapa); tramo: Km. 0+000 - Km. 44+040; subtramo: Km. 23+000 al Km. 33+000.</t>
  </si>
  <si>
    <t>Camino: San Isidro – Isla San José, tramo: Km. 0+000 - Km. 15+000</t>
  </si>
  <si>
    <t>Pijijiapan</t>
  </si>
  <si>
    <t>C0070</t>
  </si>
  <si>
    <t xml:space="preserve">Fondo de Compensación </t>
  </si>
  <si>
    <t>Ampliación del tramo: La Angostura – San Francisco Pujiltic (3a. Etapa); tramo: Km. 0+000 – Km. 44+040</t>
  </si>
  <si>
    <t>Ampliación del tramo: La Angostura - San Francisco Pujiltic (3a. Etapa); tramo: Km. 0+000 - Km. 44+040; subtramo: Km. 23+000 al Km. 33+000</t>
  </si>
  <si>
    <t>Camino: Pijijiapan – Plan de Ayala, tramo: Km. 0+000 - Km. 15+000</t>
  </si>
  <si>
    <t>C0100</t>
  </si>
  <si>
    <t>ISR Participable Estatal</t>
  </si>
  <si>
    <t>Camino: Simojovel – San Andrés Duraznal, tramo: Km. 0+000 - Km. 23+800</t>
  </si>
  <si>
    <t>San Andrés Duraznal</t>
  </si>
  <si>
    <t>C010H</t>
  </si>
  <si>
    <t>Agua Potable, Drenaje y Tratamiento (Localidades Urbanas). Ramo 16 – S074</t>
  </si>
  <si>
    <t>Elaboración del estudio y proyecto ejecutivo para la construcción de la planta de tratamiento de aguas residuales en la localidad Doctor Domingo Chanona</t>
  </si>
  <si>
    <t>Proyecto de ingeniería básica y análisis de alternativas de solución para la adecuación de la obra de toma de la planta potabilizadora "Ciudad del Agua" (Etapa 2 de 2) en la ciudad de Tuxtla Gutiérrez</t>
  </si>
  <si>
    <t>Tuxtla Gutiérrez</t>
  </si>
  <si>
    <t>Ramo 16 Medio Ambiente y Recursos Naturales</t>
  </si>
  <si>
    <t>S074A</t>
  </si>
  <si>
    <t>Agua Potable, Drenaje y Tratamiento (Localidades Urbanas)</t>
  </si>
  <si>
    <t>Ampliación de la planta de tratamiento de aguas residuales en la localidad El Jobo</t>
  </si>
  <si>
    <t>Ampliación de la planta de tratamiento de aguas residuales en la localidad Jesús María Garza</t>
  </si>
  <si>
    <t>Ampliación del sistema de alcantarillado sanitario (1a de 3 Etapas) en la cabecera municipal</t>
  </si>
  <si>
    <t>Proyecto de ingeniería básica y análisis de alternativas de solución para la adecuación de la obra de toma de la planta potabilizadora "Ciudad del Agua" (Etapa 2 de 2), en la ciudad de Tuxtla Gutiérrez</t>
  </si>
  <si>
    <t>Reconstrucción del sistema de agua potable (2a. Etapa), en la cabecera municipal</t>
  </si>
  <si>
    <t>Acala</t>
  </si>
  <si>
    <t>S074B</t>
  </si>
  <si>
    <t>Agua Potable, Drenaje y Tratamiento (Localidades Rurales)</t>
  </si>
  <si>
    <t>Construcción del sistema de agua potable 1a de 2 etapas, en la localidad de El Lacandón</t>
  </si>
  <si>
    <t>Construcción del sistema de agua potable en la localidad Betania</t>
  </si>
  <si>
    <t>Ocosingo</t>
  </si>
  <si>
    <t>Construcción del sistema de agua potable, en la localidad de Nueva Galilea</t>
  </si>
  <si>
    <t>Reconstrucción y ampliación del sistema de alcantarillado sanitario, en la localidad de Francisco I Madero</t>
  </si>
  <si>
    <t>Salto de Agua</t>
  </si>
  <si>
    <t>Ramo 23 Provisiones Salariales y Económicas</t>
  </si>
  <si>
    <t>U0930</t>
  </si>
  <si>
    <t>Fondo para Entidades Federativas y Municipios Productores de Hidrocarburos</t>
  </si>
  <si>
    <t>Camino rural: Tectuapan - Viejo Nicapa, tramo: Km. 0+000 - Km. 9+600</t>
  </si>
  <si>
    <t>Pichucalco</t>
  </si>
  <si>
    <t>Camino: E.C. (Estación Juárez - Ostuacán) - Nuevo Xochimilco - Peñitas, tramo: Km. 0+000 - Km. 16+600</t>
  </si>
  <si>
    <t>Ostuacán</t>
  </si>
  <si>
    <t>Ramo 33 Aportaciones Federales para Entidades Federativas y Municipios</t>
  </si>
  <si>
    <t>I0030</t>
  </si>
  <si>
    <t>FAIS Entidades (FISE)</t>
  </si>
  <si>
    <t>Ampliación del sistema de agua potable, en la localidad de Acteal</t>
  </si>
  <si>
    <t>Ampliación del sistema de agua potable, en la Localidad de Yaxgemel Unión</t>
  </si>
  <si>
    <t>Construcción de sanitarios ecológicos en la localidad Alamul</t>
  </si>
  <si>
    <t xml:space="preserve">Construcción de sanitarios ecológicos en la localidad Bumilja (Ampliación) </t>
  </si>
  <si>
    <t>Oxchuc</t>
  </si>
  <si>
    <t>Construcción de sanitarios ecológicos en la localidad de Hidalgo</t>
  </si>
  <si>
    <t>Las Margaritas</t>
  </si>
  <si>
    <t>Construcción de sanitarios ecológicos en la localidad de San Antonio Buenavista</t>
  </si>
  <si>
    <t>Amatenango del Valle</t>
  </si>
  <si>
    <t>Construcción de sanitarios ecológicos en la localidad La Ventana</t>
  </si>
  <si>
    <t>Chanal</t>
  </si>
  <si>
    <t>Construcción de sanitarios ecológicos en la localidad Lázaro Cárdenas</t>
  </si>
  <si>
    <t xml:space="preserve">Construcción de tanques individuales de captación pluvial de ferrocemento en la localidad Bumilja (Ampliación) </t>
  </si>
  <si>
    <t>Construcción de tanques individuales de captación pluvial de ferrocemento en la Localidad de Oniltic</t>
  </si>
  <si>
    <t>San Juan Cancuc</t>
  </si>
  <si>
    <t>Construcción de tanques individuales de captación pluvial de ferrocemento en la localidad de San Antonio Buenavista</t>
  </si>
  <si>
    <t>Construcción de tanques individuales de captación pluvial de ferrocemento en la Localidad Hidalgo</t>
  </si>
  <si>
    <t>Construcción de tanques individuales de captación pluvial de ferrocemento en la Localidad La Ventana</t>
  </si>
  <si>
    <t>Construcción de tanques individuales de captación pluvial de ferrocemento en la localidad Lázaro Cárdenas</t>
  </si>
  <si>
    <t>Construcción de tanques individuales de captación pluvial de ferrocemento en la Localidad Natiltón</t>
  </si>
  <si>
    <t>Construcción del camino: (San José El Contento) - Sibaca - Guaquitepec; tramo: Km. 0+000 - Km. 28+713.50; subtramo: Km. 17+000 - Km. 18+000</t>
  </si>
  <si>
    <t>Chilón</t>
  </si>
  <si>
    <t>Construcción del camino: E.C. (Agustín Rubio - Ignacio Zaragoza) - Cerro Las Campanas - Villaflores - San Lorenzo - Reforma y Planada, tramo: Km. 0+000 - Km. 27+000; Subtramo: Km. 16+500 - Km. 17+600</t>
  </si>
  <si>
    <t>Amatán</t>
  </si>
  <si>
    <t>Construcción del camino: E.C. (Bochil – Luis Espinosa) – Garrido Canaval (Chavarría), tramo: Km. 0+000 - Km. 11+000, subtramo: Km. 5+500 – Km. 7+000</t>
  </si>
  <si>
    <t>Bochil</t>
  </si>
  <si>
    <t>Construcción del camino: E.C. (Chalchihuitan - Tzacucum) - Balunaco, tramo: Km. 0+000 - Km. 7+904, subtramo: Km. 1+300 - Km. 2+300</t>
  </si>
  <si>
    <t>Chalchihuitán</t>
  </si>
  <si>
    <t>Construcción del Camino: E.C. (Chanal - La Mendoza) - Sakchibalte, tramo: Km. 0+000 - Km. 4+140, subtramo: Km. 0+000 - Km. 1+000</t>
  </si>
  <si>
    <t>Construcción del camino: E.C. (El Pozo) Km. 2+250 - Naxic, tramo: Km. 0+000 - Km. 1+700; subtramo Km. 1+000 - Km. 1+700</t>
  </si>
  <si>
    <t>Chamula</t>
  </si>
  <si>
    <t>Construcción del camino: E.C. (Huixtán - Oxchuc) - Buena Vista; tramo: Km. 0+000 - Km. 5+590.84, subtramo: Km. 4+000 - Km. 5+000</t>
  </si>
  <si>
    <t>Huixtán</t>
  </si>
  <si>
    <t>Construcción del camino: E.C. (Huixtán - Oxchuc) - Los Ranchos; tramo: Km. 0+000 - Km. 7+500, subtramo: Km. 1+000 - Km. 2+000</t>
  </si>
  <si>
    <t>Construcción del camino: E.C. (Icalumtic – Aldama), tramo: Km. 0+000 – Km. 7+120, subtramo: Km. 4+500 Km. 6+200</t>
  </si>
  <si>
    <t>Aldama</t>
  </si>
  <si>
    <t>Construcción del camino: E.C. (Lagos de Montebello - Márquez de Comillas) - Jerusalén - Guadalupe Tepeyac, tramo: Km. 0+000 - Km. 25+000, subtramo: Km. 3+000 - Km. 4+000</t>
  </si>
  <si>
    <t>Construcción del camino: E.C. (Salto de Agua - Palenque) - Paso Naranjo - Emiliano Zapata, tramo: Km. 0+000 - Km. 3+224.86, subtramo: Km. 1+987 - Km. 3+224.86</t>
  </si>
  <si>
    <t>Construcción del Camino: E.C. (Tecpatán - Raudales Malpaso) - Ejido Esperanza de Los Pobres, tramo: Km. 0+000 – Km. 36+000; subtramo: Km. 17+000 – Km. 18+000</t>
  </si>
  <si>
    <t>Tecpatán</t>
  </si>
  <si>
    <t>Construcción del camino: E.C. Km. 10+000 del tramo: (Cruztón - Las Ollas) - Chilimjoveltic, tramo: Km. 0+000 – Km. 8+640, subtramo: Km. 1+000 - Km. 2+000</t>
  </si>
  <si>
    <t>Construcción del camino: E.C. Luis Espinoza - La Laguna, tramo: Km. 0+000 – Km. 5+400, subtramo: Km. 4+500 – Km. 5+400</t>
  </si>
  <si>
    <t>Construcción del Camino: E.C. Roberto Barrios - Arimatea, tramo: Km. 0+000 - Km. 3+520, subtramo: Km. 1+000 - Km. 2+500</t>
  </si>
  <si>
    <t>Construcción del camino: Ejido Las Nubes - Santa Margarita Agua Azul, tramo: Km. 0+000 - km 5+367, subtramo: Km. 3+500 – Km. 5+367</t>
  </si>
  <si>
    <t>Construcción del camino: Jaltenango - Querétaro, tramo: Km. 0+000 - Km. 6+000, subtramo: Km. 0+700 - Km. 1+700</t>
  </si>
  <si>
    <t>Ángel Albino Corzo</t>
  </si>
  <si>
    <t>Construcción del camino: Joltzemen - Yutbash, tramo: Km. 0+000 – Km. 8+120; subtramo: Km. 3+000 – Km. 4+440</t>
  </si>
  <si>
    <t>Construcción del Camino: Romerillo - Nichnamtic - Las Ollas, tramo: Km. 0+000 - Km. 7+660, Subtramo: Km. 5+500 - Km. 7+660</t>
  </si>
  <si>
    <t>Construcción del camino: Saclum- Tzizim, tramo: Km. 15+000 - km 26+320; subtramo: Km. 16+500 - Km. 18+000</t>
  </si>
  <si>
    <t>Construcción del camino: San Fernando – Colonia Cuauhtémoc, tramo: Km. 0+000 al Km. 9+000, subtramo: Km. 0+000 - Km. 1+000</t>
  </si>
  <si>
    <t>San Fernando</t>
  </si>
  <si>
    <t>Construcción del camino: San Fernando - Monterrey - Las Maravillas, tramo: Km. 0+000 – Km. 20+000; Subtramo: Km. 7+000 - Km. 8+000</t>
  </si>
  <si>
    <t>Construcción del camino: San José Buenavista – E.C. (Internacional – Tuxtla Comitán), tramo: Km. 0+000 - Km. 6+750, subtramo: Km. 5+160 - Km. 6+750</t>
  </si>
  <si>
    <t>San Cristóbal de las Casas</t>
  </si>
  <si>
    <t>Construcción del camino: Santa Rosa - Frontera Mexiquito; tramo Km. 10+000 - Km. 21+260, subtramo: Km. 16+200 - 17+200</t>
  </si>
  <si>
    <t>Construcción del camino: Tzajaltetic - Los Ranchos - Corralito, tramo: Km. 0+000 – Km. 12+017, subtramo: Km. 10+000 - Km. 11+000</t>
  </si>
  <si>
    <t>Construcción del camino: Yaalvacash - E.C. Yutniontic, tramo: Km. 0+000 - Km. 9+400, subtramo: Km. 7+000 - Km. 8+100</t>
  </si>
  <si>
    <t>Construcción del camino: Yakampot - E.C. Yaalchitom, tramo: Km. 0+000 - Km. 27+100, subtramo: Km. 13+500 - Km. 14+500</t>
  </si>
  <si>
    <t>Construcción del camino: Yalcook - Rafael Ramírez - Rafael Pascacio Gamboa - Nuevo Santiago, tramo: Km. 0+000 – Km. 31+500; subtramo: Km. 25+000 – Km. 26+000</t>
  </si>
  <si>
    <t>Construcción del puente de "batería de tubos", ubicado en el Km. 0+240 sobre el camino rural: E.C. San Felipe - San Isidro Cieneguillas</t>
  </si>
  <si>
    <t>Rincón Chamula San Pedro</t>
  </si>
  <si>
    <t>Construcción del sistema de agua potable, en la localidad de Natoc</t>
  </si>
  <si>
    <t>Larráinzar</t>
  </si>
  <si>
    <t>Construcción del sistema de agua potable, en la localidad Joltzemén</t>
  </si>
  <si>
    <t>Construcción del sistema de alcantarillado sanitario, en la localidad de San Vicente La Mesilla</t>
  </si>
  <si>
    <t>Tzimol</t>
  </si>
  <si>
    <t>Construcción del sistema integral de agua potable en 19 localidades de los municipios de Bellavista, Chicomuselo y Frontera Comalapa (5a. Etapa)</t>
  </si>
  <si>
    <t>Frontera Comalapa</t>
  </si>
  <si>
    <t>Construcción del sistema de alcantarillado sanitario en la localidad San Nicolás Buenavista</t>
  </si>
  <si>
    <t>Zinacantán</t>
  </si>
  <si>
    <t xml:space="preserve">Rehabilitación camino: Estación Palenque - La Libertad, tramo: Km. 0+000 - Km. 37+300, subtramo: Km. 15+000 - Km. 24+000 (T.A.) </t>
  </si>
  <si>
    <t>La Libertad</t>
  </si>
  <si>
    <t>Rehabilitación del camino rural: E.C. Rincón Chamula - La Florida, tramo: Km. 0+000 - Km. 5+500</t>
  </si>
  <si>
    <t>Rehabilitación del camino rural: San Fernando. José López Portillo; tramo: Km. 0+000 - Km. 5+300 (T.A.)</t>
  </si>
  <si>
    <t>Mezcalapa</t>
  </si>
  <si>
    <t>Rehabilitación del camino: E.C. - San Francisco - Palestina, tramo: Km. 0+000 - Km. 9+000, subtramo: Km. 0+000 - Km. 3+000</t>
  </si>
  <si>
    <t>Rehabilitación del camino: E.C. (Palenque - La Trinitaria) - Nueva Palestina, tramo: Km. 0+000 - Km. 12+000 (T.A)</t>
  </si>
  <si>
    <t xml:space="preserve">Rehabilitación del camino: E.C. Km. 83 (Bochil - Pichucalco) - Nachintón - Santo Domingo, tramo: Km. 0+000 - Km. 36+000 (T.A.) </t>
  </si>
  <si>
    <t>Rehabilitación del camino: Huitiupan - Amatán; tramo: Km. 0+000 - Km. 45+700, subtramo: Km. 26+000 - Km. 41+700 (T.A.)</t>
  </si>
  <si>
    <t>Rehabilitación del camino: La Libertad - Limites Chiapas - Tabasco, tramo: Km. 0+000 - Km. 3+700 (T.A)</t>
  </si>
  <si>
    <t>Rehabilitación del camino: Laja Tendida - Paraíso del Grijalva; tramo: Km. 0+000 al Km. 13+700 (T.A.)</t>
  </si>
  <si>
    <t>Rehabilitación del puente vehicular "El Mojón" de 62 ml., ubicado en el Km. 0+250 sobre el camino E.C. ( Jiquipilas - El Ocote) - 14 de Septiembre</t>
  </si>
  <si>
    <t>Jiquipilas</t>
  </si>
  <si>
    <t>I0120</t>
  </si>
  <si>
    <t>FAFEF</t>
  </si>
  <si>
    <t>Camino: Chicomuselo - Rizo De Oro, tramo: km. 0+000 - km. 36+800.</t>
  </si>
  <si>
    <t>Chicomuselo</t>
  </si>
  <si>
    <t>Camino: E.C. (Comitán - Las Margaritas) - La Independencia, tramo: km. 0+000 - km. 10+000.</t>
  </si>
  <si>
    <t>La Independencia</t>
  </si>
  <si>
    <t>Camino: Motozintla - Niquivil - Pavencul, tramo: km 0+000 - km 42+300</t>
  </si>
  <si>
    <t>Motozintla</t>
  </si>
  <si>
    <t>Camino: Rivera La Unión (Castaño) - Julián Grajales, tramo: km. 0+000 - km. 17+000.</t>
  </si>
  <si>
    <t>Chiapa de Corzo</t>
  </si>
  <si>
    <t xml:space="preserve">Camino: Faja De Oro - Iturbide - El Águila; tramo km 0+000 - km 13+800.     </t>
  </si>
  <si>
    <t>Cacahoatán</t>
  </si>
  <si>
    <t xml:space="preserve">Camino: E.C. (Soyalo - Francisco Sarabia) - Colonia Venustiano Carranza; tramo: km. 0+000 - km. 4+357.                  </t>
  </si>
  <si>
    <t xml:space="preserve">Camino: Soyalo - Francisco Sarabia - Chicoasen; tramo: km. 0+000 - km. 35+000                 </t>
  </si>
  <si>
    <t>Soyaló</t>
  </si>
  <si>
    <t>Camino: Chespal Nuevo - Pavencul, tramo: km. 0+000 - km. 27+360</t>
  </si>
  <si>
    <t>Tapachula</t>
  </si>
  <si>
    <t>Camino: Salto de Agua - E.C. (V. Hermosa - Mérida), tramo: km. 0+000 - km. 6+200</t>
  </si>
  <si>
    <t>Camino: Cintalapa - Rafael Cal y Mayor, tramo: km. 0+000 - km. 62+000.</t>
  </si>
  <si>
    <t>Camino: San Antonio Las Rosas - E.C.(Candelaria - San Cristóbal), tramo: km. 0+0000 - km. 0+790.59</t>
  </si>
  <si>
    <t>Construcción de Puente Vehicular "Monte Verde" de 30.0 m.l. ubicado en el km. 12+050, sobre el Camino: E.C. Puerto Arista - Paredón, tramo: km. 0+000 - km. 13+300</t>
  </si>
  <si>
    <t>Tonalá</t>
  </si>
  <si>
    <t>Construcción de Puente Vehicular s/n de 25 ml., ubicado en el km. 1+050.20, sobre el Camino: E.C. (Villa Corzo - La Concordia) - desvío Salvador - Embarcadero Jericó - Loma Bonita</t>
  </si>
  <si>
    <t>Villa Corzo</t>
  </si>
  <si>
    <t>Ampliación del tramo: La Angostura - San Francisco Pujiltic (Tercera Etapa); tramo: km. 0+000 - km. 44+040; subtramo: km. 23+000 al km. 33+000.</t>
  </si>
  <si>
    <t>I012D</t>
  </si>
  <si>
    <t>Agua Potable, Drenaje y Tratamiento (Urbano). Ramo 16 – S074</t>
  </si>
  <si>
    <t xml:space="preserve"> Ampliación de la planta de tratamiento de aguas Residuales en la localidad El Jobo</t>
  </si>
  <si>
    <t>Ampliación de la planta de tratamiento de aguas residuales, en la localidad Jesús María Garza</t>
  </si>
  <si>
    <t>Ampliación del sistema de alcantarillado sanitario (1a de 3 Etapas), en la cabecera municipal</t>
  </si>
  <si>
    <t>Reconstrucción del sistema de agua potable (2a. de 2 etapas), en la cabecera municipal</t>
  </si>
  <si>
    <t>I012E</t>
  </si>
  <si>
    <t>Agua Potable, Drenaje y Tratamiento (Rural). Ramo 16 – S074</t>
  </si>
  <si>
    <t>Construcción del sistema de agua potable, en la Localidad de Nueva Galilea</t>
  </si>
  <si>
    <t>Reconstrucción y Ampliación del Sistema de Alcantarillado Sanitario, en la Localidad de Francisco I Madero, Municipio de Salto de Agua</t>
  </si>
  <si>
    <t>SECRETARIADO EJECUTIVO DEL SISTEMA ESTATAL DE SEGURIDAD PÚBLICA</t>
  </si>
  <si>
    <t>C010B</t>
  </si>
  <si>
    <t>FASP. Ramo 33 – I011</t>
  </si>
  <si>
    <t>Infraestructura de las Instituciones de Seguridad Pública</t>
  </si>
  <si>
    <t>INSTITUTO DE LA INFRAESTRUCTURA FÍSICA EDUCATIVA DEL ESTADO DE CHIAPAS</t>
  </si>
  <si>
    <t>Reconstrucción y equipamiento de infraestructura educativa en la escuela primaria Valentín Gómez Farías clave CCT 07DPR3213M en la cabecera municipal</t>
  </si>
  <si>
    <t>Altamirano</t>
  </si>
  <si>
    <t>I0070</t>
  </si>
  <si>
    <t>FAM Infraestructura Educativa Básica</t>
  </si>
  <si>
    <t>Centro de Atención Múltiple Benito Juárez García (07DML0009Q)</t>
  </si>
  <si>
    <t>Jardín de Niños 20 de Noviembre (07DCC2042X)</t>
  </si>
  <si>
    <t>Jardín de Niños Ángela Peralta (07DCC1178D)</t>
  </si>
  <si>
    <t>Jardín de Niños Bartolomé Villatoro (07DCC0268P)</t>
  </si>
  <si>
    <t>Jardín de Niños Benito Juárez García (07DCC2055A)</t>
  </si>
  <si>
    <t xml:space="preserve">Jardín de Niños Calmecac (07DJN0420J) </t>
  </si>
  <si>
    <t>Ixtapa</t>
  </si>
  <si>
    <t>Jardín de Niños David Alfaro Siqueiros (07DJN1708S)</t>
  </si>
  <si>
    <t>Jardín de Niños Fernando Montes de Oca Rodríguez (07EJN0281Y)</t>
  </si>
  <si>
    <t>Jardín de Niños Francisco Ignacio Madero González (07DCC0859B)</t>
  </si>
  <si>
    <t>Jardín de Niños Frida Kahlo Calderón (07DJN2097P)</t>
  </si>
  <si>
    <t>Huixtla</t>
  </si>
  <si>
    <t>Jardín de Niños Gerardo Murillo (07DJN0705O)</t>
  </si>
  <si>
    <t>Jardín de Niños Guadalupe Victoria (07DCC1936X)</t>
  </si>
  <si>
    <t>Jardín de Niños Héctor Ventura (07EJN0606N)</t>
  </si>
  <si>
    <t>Jardín de Niños Ignacio Comonfort (07DJN0480Y)</t>
  </si>
  <si>
    <t>Chiapilla</t>
  </si>
  <si>
    <t>Jardín de Niños Jacinto Perez Pajarito (07DCC0328N)</t>
  </si>
  <si>
    <t>Jardín de Niños José Felipe Flores (07DJN1643Z)</t>
  </si>
  <si>
    <t>Jardín de Niños José Maria Morelos y Pavón (07DCC1101P)</t>
  </si>
  <si>
    <t>Sitalá</t>
  </si>
  <si>
    <t>Jardín de Niños José Maria Morelos Y Pavón (07DCC1341O)</t>
  </si>
  <si>
    <t>Tenejapa</t>
  </si>
  <si>
    <t>Jardín de Niños Juan González (07DCC0561T)</t>
  </si>
  <si>
    <t>Jardín de Niños Leona Vicario Fernández (07EJN0224G)</t>
  </si>
  <si>
    <t>Tuxtla Chico</t>
  </si>
  <si>
    <t>Jardín de Niños Luz Esther Sánchez Ramirez (07EJN0708K)</t>
  </si>
  <si>
    <t>Totolapa</t>
  </si>
  <si>
    <t>Jardín de Niños Manuel Larrainzar Piñeiro</t>
  </si>
  <si>
    <t>Jardín de Niños Manuel Tamayo y Baus (07DJN0378K)</t>
  </si>
  <si>
    <t>Siltepec</t>
  </si>
  <si>
    <t>Jardín de Niños Maria Montessori (07DCC1827Q)</t>
  </si>
  <si>
    <t>Jardín de Niños Maria Rosaura Zapata Cano (07EJN0509L)</t>
  </si>
  <si>
    <t>Tumbalá</t>
  </si>
  <si>
    <t>Jardín de Niños Miguel Alemán Valdez (07DJN0463H)</t>
  </si>
  <si>
    <t>Primaria 16 de Septiembre (07DPB0215P)</t>
  </si>
  <si>
    <t>Primaria 24 de Febrero (07DPB0860W)</t>
  </si>
  <si>
    <t>Primaria 24 de Febrero (07DPR1475J)</t>
  </si>
  <si>
    <t>Primaria Álvaro Obregón (07DPB0453Q)</t>
  </si>
  <si>
    <t>Primaria Álvaro Obregón (07DPB2517Y)</t>
  </si>
  <si>
    <t>Primaria América (07DPR0632C)</t>
  </si>
  <si>
    <t>La Trinitaria</t>
  </si>
  <si>
    <t>Primaria Angel Albino Corzo Castillejos (07DPB1625Z)</t>
  </si>
  <si>
    <t>Primaria Articulo Tercero Constitucional (07DPB0296Q)</t>
  </si>
  <si>
    <t>Primaria Belisario Domínguez Palencia (07DPB1947H)</t>
  </si>
  <si>
    <t>Primaria Belisario Domínguez Palencia (07DPB2321M)</t>
  </si>
  <si>
    <t>Primaria Belisario Domínguez Palencia (07DPR4827Q)</t>
  </si>
  <si>
    <t>Primaria Belisario Domínguez Palencia (07EPR0107H)</t>
  </si>
  <si>
    <t>Ixtacomitán</t>
  </si>
  <si>
    <t>Primaria Belisario Domínguez Palencia (07EPR0342L)</t>
  </si>
  <si>
    <t>Primaria Benito Juárez García (07DPR2102A)</t>
  </si>
  <si>
    <t>Huehuetán</t>
  </si>
  <si>
    <t>Primaria Benito Juárez García (07EPR0663V)</t>
  </si>
  <si>
    <t>Primaria Cesar Cruz Soto (07DPR1093C)</t>
  </si>
  <si>
    <t>Primaria Chiapa Unida (07DPR1329Z)</t>
  </si>
  <si>
    <t>Primaria Cuauhtémoc (07DPB3199I)</t>
  </si>
  <si>
    <t>Primaria Cuauhtémoc (07DPR0785G)</t>
  </si>
  <si>
    <t>Primaria Emiliano Zapata Salazar (07DPB0346H)</t>
  </si>
  <si>
    <t>Primaria Erasto Urbina García (07DPB0178B)</t>
  </si>
  <si>
    <t>Primaria Flores Magón (07DPB0396P)</t>
  </si>
  <si>
    <t>Primaria Francisco González Bocanegra (07DPR1294Z)</t>
  </si>
  <si>
    <t>Primaria Francisco Larroyo (07EPR0465V)</t>
  </si>
  <si>
    <t>Primaria Fray Matías de Córdova y Ordoñez (07DPR2079Q)</t>
  </si>
  <si>
    <t>Primaria Guadalupe Victoria (07DPR2941V)</t>
  </si>
  <si>
    <t>Montecristo de Guerrero</t>
  </si>
  <si>
    <t>Primaria Guadalupe Victoria (07DPR4005M)</t>
  </si>
  <si>
    <t>Primaria Ignacio Ramirez Calzada (07DPB0366V)</t>
  </si>
  <si>
    <t>Primaria Jaime Nuno Roca (07DPB2455B)</t>
  </si>
  <si>
    <t>Primaria Jaime Sabines Gutiérrez (07EPR0586G)</t>
  </si>
  <si>
    <t>Pueblo Nuevo Solistahuacán</t>
  </si>
  <si>
    <t>Primaria Josefa Ortiz De Domínguez (07DPR4009I)</t>
  </si>
  <si>
    <t>Ixhuatán</t>
  </si>
  <si>
    <t>Primaria Juan Álvarez Hurtado (07DPB2735L)</t>
  </si>
  <si>
    <t>Primaria Justo Sierra Méndez (07DPR0102N)</t>
  </si>
  <si>
    <t>Primaria Lázaro Cárdenas del Rio (07DPB2343Y)</t>
  </si>
  <si>
    <t>Primaria Lázaro Cárdenas del Rio (07DPB2416Z)</t>
  </si>
  <si>
    <t>Primaria Lázaro Cárdenas del Rio (07DPR3860R)</t>
  </si>
  <si>
    <t>Primaria Lucio Blanco (07DPB0966P)</t>
  </si>
  <si>
    <t>Primaria Manuel Gamio Martínez Centro de Integración Social 9 (07DCI0009W)</t>
  </si>
  <si>
    <t>Primaria Melchor Ocampo (07DPB1190D)</t>
  </si>
  <si>
    <t>Primaria México (07DPR4638Y)</t>
  </si>
  <si>
    <t>San Lucas</t>
  </si>
  <si>
    <t>Primaria Miguel Hidalgo y Costilla (07DPB2042B)</t>
  </si>
  <si>
    <t>Primaria Miguel Hidalgo y Costilla (07DPR0471G)</t>
  </si>
  <si>
    <t>Primaria Narciso Mendoza (07DPR0737X)</t>
  </si>
  <si>
    <t>Primaria Netzahualcóyotl (07DPB2428E)</t>
  </si>
  <si>
    <t>Primaria Netzahualcóyotl (07DPB0949Z)</t>
  </si>
  <si>
    <t>El Bosque</t>
  </si>
  <si>
    <t>Primaria Nicolás Bravo Rueda (07DPR0142O)</t>
  </si>
  <si>
    <t>Primaria Niños Héroes de Chapultepec (07DPR4666U)</t>
  </si>
  <si>
    <t>Primaria Pilar Espinosa de León (07DPR0132H)</t>
  </si>
  <si>
    <t>Primaria Rafael Ramirez Castañeda (07DPR1271P)</t>
  </si>
  <si>
    <t>Primaria Raúl Téllez Chávez (07DPR4261C)</t>
  </si>
  <si>
    <t>Primaria Republica Argentina (07DPR2910B)</t>
  </si>
  <si>
    <t>Primaria República de Nicaragua (07DPR3393N)</t>
  </si>
  <si>
    <t>Primaria Revolución Social (07DPB1240V)</t>
  </si>
  <si>
    <t>Primaria Rodulfo Figueroa Esquinca (07EPR0572D)</t>
  </si>
  <si>
    <t>Primaria Siervo de la Nación (07DPB0312R)</t>
  </si>
  <si>
    <t>Tila</t>
  </si>
  <si>
    <t>Primaria Tierra y Libertad (07DPB1609H)</t>
  </si>
  <si>
    <t>Primaria Unión y Progreso (07EPR0189H)</t>
  </si>
  <si>
    <t>Primaria Valentín Gomez Farías (07DPB0091X)</t>
  </si>
  <si>
    <t>Primaria Vicente Ramón Guerrero Saldaña (07EPR0130I)</t>
  </si>
  <si>
    <t>Osumacinta</t>
  </si>
  <si>
    <t>Primaria Voz de Mi Patria (07DPR1190E)</t>
  </si>
  <si>
    <t>Secundaria Comunitaria Rosario Castellanos Figueroa (07ESC0009B)</t>
  </si>
  <si>
    <t>Secundaria Justo Sierra Méndez (07EES0026Q)</t>
  </si>
  <si>
    <t>Secundaria Técnica No. 25 (07DST0025K)</t>
  </si>
  <si>
    <t>Secundaria Técnica No. 40 (07DST0040C)</t>
  </si>
  <si>
    <t>Teopisca</t>
  </si>
  <si>
    <t>Secundaria Técnica No. 85 (07DST0089V)</t>
  </si>
  <si>
    <t>Secundaria Técnica No. 93 (07DST0097D)</t>
  </si>
  <si>
    <t>Reforma</t>
  </si>
  <si>
    <t>Secundaria Técnica Industrial No. 146. (07DST0149T)</t>
  </si>
  <si>
    <t>Telesecundaria No. 43 Moctezuma (07ETV0165X)</t>
  </si>
  <si>
    <t>Amatenango de la Frontera</t>
  </si>
  <si>
    <t>Telesecundaria No. 46 José Vasconcelos Calderón (07ETV0021A)</t>
  </si>
  <si>
    <t>Telesecundaria No. 62 Octavio Paz Lozano (07ETV0099O)</t>
  </si>
  <si>
    <t>Catazajá</t>
  </si>
  <si>
    <t>Telesecundaria No. 123 Jaime Sabines Gutiérrez (07ETV0359K)</t>
  </si>
  <si>
    <t>Telesecundaria No. 195 14 de Septiembre. (07ETV0262Z)</t>
  </si>
  <si>
    <t>Telesecundaria No. 236 (07ETV0272F)</t>
  </si>
  <si>
    <t>Telesecundaria No. 237 (07ETV0273E)</t>
  </si>
  <si>
    <t>Telesecundaria No. 282 Julián Grajales (07ETV0082O)</t>
  </si>
  <si>
    <t>Telesecundaria No. 310 Alfonso Caso Álvarez (07ETV0116O)</t>
  </si>
  <si>
    <t>Telesecundaria No. 340 Benito Juárez García (07ETV0345H)</t>
  </si>
  <si>
    <t>Telesecundaria No. 358 Victoria Utrilla Caballero (07ETV0365V)</t>
  </si>
  <si>
    <t>Telesecundaria No. 383 Sentimientos de La Nación (07ETV0155Q)</t>
  </si>
  <si>
    <t>Telesecundaria No. 394 (07ETV0401J)</t>
  </si>
  <si>
    <t>Telesecundaria No. 484 (07ETV0508B)</t>
  </si>
  <si>
    <t>Telesecundaria No. 518 Fray Víctor Maria Flores Fernández (07ETV0543H)</t>
  </si>
  <si>
    <t>Telesecundaria No. 600 (07ETV0676Y)</t>
  </si>
  <si>
    <t>Telesecundaria No. 720 Luis Donaldo Colosio Murrieta (07ETV0761V)</t>
  </si>
  <si>
    <t>Telesecundaria No. 754 Paulo Freire (07ETV0774Z)</t>
  </si>
  <si>
    <t>Telesecundaria No. 820 Miguel de Cervantes Saavedra (07ETV0843E)</t>
  </si>
  <si>
    <t>Telesecundaria No. 829 Tierra y Libertad (07ETV0851N)</t>
  </si>
  <si>
    <t>Telesecundaria No. 1015 Sentimientos de la Nación (07ETV1014Y)</t>
  </si>
  <si>
    <t>Telesecundaria No. 1212 Carlos Pellicer Cámara (07ETV1235I)</t>
  </si>
  <si>
    <t>Telesecundaria No. 1240 Luis Espinosa Lopez (07ETV1263E)</t>
  </si>
  <si>
    <t>Telesecundaria No. 1266 Gustavo Díaz Ordaz (07ETV1289M)</t>
  </si>
  <si>
    <t>Telesecundaria No. 1451 Manuel Velasco Suarez (07ETV1474I)</t>
  </si>
  <si>
    <t>Telesecundaria No. 1458 Vicente Guerrero (07ETV0153S)</t>
  </si>
  <si>
    <t>Telesecundaria No. 1485 Niños Héroes de Chapultepec (07ETV1478E)</t>
  </si>
  <si>
    <t>I007B</t>
  </si>
  <si>
    <t>FAM Certificados de Infraestructura Básica</t>
  </si>
  <si>
    <t>Jardín de  Niños Álvaro Obregón</t>
  </si>
  <si>
    <t>Jardín de Niños 16 de Septiembre</t>
  </si>
  <si>
    <t>Jardín de Niños Agustín Melgar</t>
  </si>
  <si>
    <t>Jardín de Niños Ángela Peralta</t>
  </si>
  <si>
    <t>Jardín de Niños Benito Juárez García</t>
  </si>
  <si>
    <t>Jardín de Niños Celestin Freinet</t>
  </si>
  <si>
    <t>Jardín de Niños Fray Matías Antonio de Córdova y Ordoñez</t>
  </si>
  <si>
    <t>Jardín de Niños Gabriela Mistral</t>
  </si>
  <si>
    <t>Jardín de Niños José de los Reyes Martínez</t>
  </si>
  <si>
    <t>Jardín de Niños José Maria Morelos y Pavón</t>
  </si>
  <si>
    <t>Jardín de Niños Josefa Ortiz de Domínguez</t>
  </si>
  <si>
    <t>Jardín de Niños Juan Amos Comenio</t>
  </si>
  <si>
    <t>Jardín de Niños Manuel Maria Ponce</t>
  </si>
  <si>
    <t>Jardín de Niños Naciones Unidas</t>
  </si>
  <si>
    <t>Jardín de Niños Prudencio Moscoso Pastrana</t>
  </si>
  <si>
    <t>Jardín de Niños Rosario Castellanos Figueroa</t>
  </si>
  <si>
    <t>Primaria 21 de Marzo</t>
  </si>
  <si>
    <t>Primaria Adolfo Lopez Mateos</t>
  </si>
  <si>
    <t>Primaria Alberto González Blanco</t>
  </si>
  <si>
    <t>Primaria Amado Nervo Ordaz</t>
  </si>
  <si>
    <t>Bella Vista</t>
  </si>
  <si>
    <t>Primaria Angel Albino Corzo Castillejos</t>
  </si>
  <si>
    <t>Primaria Belisario Domínguez Palencia</t>
  </si>
  <si>
    <t>Primaria Benito Juárez García</t>
  </si>
  <si>
    <t>Chicoasén</t>
  </si>
  <si>
    <t>Primaria Carlos Augusto Vidal Sánchez</t>
  </si>
  <si>
    <t>Primaria Emiliano Zapata Salazar</t>
  </si>
  <si>
    <t>Primaria Felipe Carrillo Puerto</t>
  </si>
  <si>
    <t>Primaria Fernando Castañón Gamboa</t>
  </si>
  <si>
    <t>Primaria Francisco Ignacio Madero González</t>
  </si>
  <si>
    <t>Primaria Francisco Javier Mina Larrea</t>
  </si>
  <si>
    <t>Primaria Guillermo Prieto</t>
  </si>
  <si>
    <t>El Porvenir</t>
  </si>
  <si>
    <t>Primaria Hercilio Espinoza Esquinca</t>
  </si>
  <si>
    <t>Primaria Hermoso Nájera</t>
  </si>
  <si>
    <t>Primaria Ignacio Allende</t>
  </si>
  <si>
    <t>Primaria Ignacio Zaragoza Seguin</t>
  </si>
  <si>
    <t>Jitotol</t>
  </si>
  <si>
    <t>Primaria Jaime Torres Bodet</t>
  </si>
  <si>
    <t>Primaria José Maria Luis Mora</t>
  </si>
  <si>
    <t>Primaria Juan de la Barrera E Inzaurraga</t>
  </si>
  <si>
    <t>Primaria Juan Escutia y Martínez</t>
  </si>
  <si>
    <t>Primaria Juan Sabines Gutiérrez</t>
  </si>
  <si>
    <t>Primaria la Democracia</t>
  </si>
  <si>
    <t>Primaria Lázaro Cárdenas de Río</t>
  </si>
  <si>
    <t>Primaria Lázaro Cárdenas del Rio</t>
  </si>
  <si>
    <t>Unión Juárez</t>
  </si>
  <si>
    <t>Primaria Miguel Alemán Valdés</t>
  </si>
  <si>
    <t>Juárez</t>
  </si>
  <si>
    <t>Primaria Miguel Álvarez del Toro</t>
  </si>
  <si>
    <t>Primaria Moctezuma I</t>
  </si>
  <si>
    <t>Mapastepec</t>
  </si>
  <si>
    <t>Primaria Nicolás Bravo Rueda</t>
  </si>
  <si>
    <t>Primaria Niños Héroes de Chapultepec</t>
  </si>
  <si>
    <t>Ocotepec</t>
  </si>
  <si>
    <t>Primaria Plan de Iguala</t>
  </si>
  <si>
    <t>Primaria Primero de Mayo</t>
  </si>
  <si>
    <t>Tapilula</t>
  </si>
  <si>
    <t>Secundaria Belisario Domínguez Palencia</t>
  </si>
  <si>
    <t>Secundaria Benito Juárez García</t>
  </si>
  <si>
    <t>Suchiapa</t>
  </si>
  <si>
    <t>Secundaria Juan Jaime Domínguez Ortega</t>
  </si>
  <si>
    <t>Arriaga</t>
  </si>
  <si>
    <t>Secundaria Sierra Madre de Chiapas</t>
  </si>
  <si>
    <t>Secundaria Técnica No. 60</t>
  </si>
  <si>
    <t>Secundaria Técnica No. 129</t>
  </si>
  <si>
    <t>Secundaria Técnica Agropecuaria No. 160</t>
  </si>
  <si>
    <t>Benemérito de las Américas</t>
  </si>
  <si>
    <t>Telesecundaria No. 48 Ricardo Flores Magón</t>
  </si>
  <si>
    <t>Telesecundaria No. 141 José Emilio Grajales Moguel</t>
  </si>
  <si>
    <t>Telesecundaria No. 193 Emilio Rabasa Estebanell</t>
  </si>
  <si>
    <t>Telesecundaria No. 324 El Relicario</t>
  </si>
  <si>
    <t>Telesecundaria No. 329 Valentín Gomez Farías</t>
  </si>
  <si>
    <t>Telesecundaria No. 486 Rosario Castellanos Figueroa</t>
  </si>
  <si>
    <t>Telesecundaria No. 1371 Bicentenario</t>
  </si>
  <si>
    <t>Telesecundaria No. 1380 Javier Álvarez Ramos</t>
  </si>
  <si>
    <t>Telesecundaria No. 1413 Quetzalcóatl</t>
  </si>
  <si>
    <t>I0080</t>
  </si>
  <si>
    <t>FAM Infraestructura Educativa Media Superior</t>
  </si>
  <si>
    <t>CECYT No. 47 Estación Huehuetan (07ETC0049S)</t>
  </si>
  <si>
    <t>Escuela Preparatoria Simojovel (07EBH0052L)</t>
  </si>
  <si>
    <t>Escuela Preparatoria No. 6 del Estado (07EBH0027M)</t>
  </si>
  <si>
    <t>I008B</t>
  </si>
  <si>
    <t>FAM Certificados de Infraestructura Media Superior</t>
  </si>
  <si>
    <t>Centro de Capacitación Técnica Industrial 86</t>
  </si>
  <si>
    <t>EMSAD 111 Rizo de Oro</t>
  </si>
  <si>
    <t>La Concordia</t>
  </si>
  <si>
    <t>EMSAD 322 Emiliano Zapata Salazar</t>
  </si>
  <si>
    <t>Marqués de Comillas</t>
  </si>
  <si>
    <t>Plantel Conalep 312 Tuxtla Gutiérrez</t>
  </si>
  <si>
    <t>I008C</t>
  </si>
  <si>
    <t>FAM Infraestructura Educativa Superior</t>
  </si>
  <si>
    <t>Mantenimiento de la Unidad Académica Multidisciplinaria las Margaritas, de la Universidad Intercultural de Chiapas (07EIU0003Q)</t>
  </si>
  <si>
    <t>Mantenimiento de la Unidad Académica Multidisciplinaria Oxchuc, de la Universidad Intercultural de Chiapas (07EIU0004P)</t>
  </si>
  <si>
    <t>Mantenimiento de la Unidad Académica Multidisciplinaria Valle de Tulijá, de la Universidad Intercultural de Chiapas (07EIU0005O)</t>
  </si>
  <si>
    <t>Mantenimiento de la Unidad Académica Multidisciplinaria Yajalón, de la Universidad Intercultural de Chiapas (07EIU0002R)</t>
  </si>
  <si>
    <t>Yajalón</t>
  </si>
  <si>
    <t>Mantenimiento en la Sede Central de San Cristóbal de las Casas, de la Universidad Intercultural de Chiapas (07EIU0001S)</t>
  </si>
  <si>
    <t>I008E</t>
  </si>
  <si>
    <t>FAM Certificados de Infraestructura Superior</t>
  </si>
  <si>
    <t>Escuela Normal Mactumatzá</t>
  </si>
  <si>
    <t>Instituto Tecnológico de Tapachula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</si>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</sst>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4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top"/>
    </xf>
    <xf numFmtId="0" fontId="6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0" fontId="6" fillId="0" borderId="0" xfId="3" applyFont="1" applyFill="1" applyBorder="1" applyAlignment="1">
      <alignment horizontal="center" vertical="top"/>
    </xf>
    <xf numFmtId="0" fontId="4" fillId="0" borderId="0" xfId="3" applyFont="1" applyAlignment="1">
      <alignment vertical="top"/>
    </xf>
    <xf numFmtId="4" fontId="6" fillId="0" borderId="0" xfId="3" applyNumberFormat="1" applyFont="1" applyAlignment="1">
      <alignment vertical="top"/>
    </xf>
    <xf numFmtId="0" fontId="6" fillId="0" borderId="0" xfId="3" applyFont="1" applyAlignment="1">
      <alignment vertical="top"/>
    </xf>
    <xf numFmtId="49" fontId="4" fillId="0" borderId="0" xfId="3" applyNumberFormat="1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164" fontId="8" fillId="0" borderId="0" xfId="3" applyNumberFormat="1" applyFont="1" applyFill="1" applyBorder="1" applyAlignment="1">
      <alignment horizontal="right" vertical="top"/>
    </xf>
    <xf numFmtId="0" fontId="4" fillId="0" borderId="0" xfId="3" applyFont="1" applyAlignment="1">
      <alignment horizontal="center" vertical="top"/>
    </xf>
    <xf numFmtId="4" fontId="4" fillId="0" borderId="0" xfId="3" applyNumberFormat="1" applyFont="1" applyAlignment="1">
      <alignment horizontal="center" vertical="top"/>
    </xf>
    <xf numFmtId="49" fontId="4" fillId="0" borderId="0" xfId="3" applyNumberFormat="1" applyFont="1" applyBorder="1" applyAlignment="1">
      <alignment horizontal="left" vertical="top"/>
    </xf>
    <xf numFmtId="0" fontId="4" fillId="0" borderId="0" xfId="3" applyFont="1" applyBorder="1" applyAlignment="1">
      <alignment vertical="top"/>
    </xf>
    <xf numFmtId="0" fontId="4" fillId="0" borderId="0" xfId="3" applyFont="1" applyBorder="1" applyAlignment="1">
      <alignment horizontal="center" vertical="top"/>
    </xf>
    <xf numFmtId="1" fontId="8" fillId="0" borderId="0" xfId="3" applyNumberFormat="1" applyFont="1" applyFill="1" applyBorder="1" applyAlignment="1">
      <alignment horizontal="right" vertical="top"/>
    </xf>
    <xf numFmtId="4" fontId="4" fillId="0" borderId="0" xfId="3" applyNumberFormat="1" applyFont="1" applyBorder="1" applyAlignment="1">
      <alignment vertical="top"/>
    </xf>
    <xf numFmtId="49" fontId="4" fillId="0" borderId="0" xfId="3" applyNumberFormat="1" applyFont="1" applyBorder="1" applyAlignment="1">
      <alignment horizontal="left" vertical="top"/>
    </xf>
    <xf numFmtId="49" fontId="6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center" vertical="top"/>
    </xf>
    <xf numFmtId="49" fontId="6" fillId="0" borderId="0" xfId="3" applyNumberFormat="1" applyFont="1" applyBorder="1" applyAlignment="1">
      <alignment horizontal="justify" vertical="top"/>
    </xf>
    <xf numFmtId="0" fontId="6" fillId="0" borderId="0" xfId="1" applyFont="1" applyBorder="1" applyAlignment="1">
      <alignment horizontal="center" vertical="top"/>
    </xf>
    <xf numFmtId="1" fontId="9" fillId="0" borderId="0" xfId="3" applyNumberFormat="1" applyFont="1" applyFill="1" applyBorder="1" applyAlignment="1">
      <alignment horizontal="right" vertical="top"/>
    </xf>
    <xf numFmtId="164" fontId="9" fillId="0" borderId="0" xfId="3" applyNumberFormat="1" applyFont="1" applyFill="1" applyBorder="1" applyAlignment="1">
      <alignment horizontal="right" vertical="top"/>
    </xf>
    <xf numFmtId="164" fontId="8" fillId="0" borderId="0" xfId="3" applyNumberFormat="1" applyFont="1" applyBorder="1" applyAlignment="1">
      <alignment horizontal="right" vertical="top"/>
    </xf>
    <xf numFmtId="0" fontId="6" fillId="0" borderId="0" xfId="3" applyFont="1" applyBorder="1" applyAlignment="1">
      <alignment vertical="top"/>
    </xf>
    <xf numFmtId="49" fontId="6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horizontal="center" vertical="top"/>
    </xf>
    <xf numFmtId="4" fontId="6" fillId="0" borderId="0" xfId="3" applyNumberFormat="1" applyFont="1" applyBorder="1" applyAlignment="1">
      <alignment vertical="top"/>
    </xf>
    <xf numFmtId="0" fontId="4" fillId="0" borderId="0" xfId="3" applyFont="1" applyFill="1" applyBorder="1" applyAlignment="1">
      <alignment horizontal="left" vertical="top"/>
    </xf>
    <xf numFmtId="49" fontId="4" fillId="0" borderId="0" xfId="3" applyNumberFormat="1" applyFont="1" applyBorder="1" applyAlignment="1">
      <alignment horizontal="justify" vertical="top"/>
    </xf>
    <xf numFmtId="49" fontId="6" fillId="0" borderId="7" xfId="3" applyNumberFormat="1" applyFont="1" applyBorder="1" applyAlignment="1">
      <alignment horizontal="left" vertical="top"/>
    </xf>
    <xf numFmtId="49" fontId="6" fillId="0" borderId="7" xfId="3" applyNumberFormat="1" applyFont="1" applyBorder="1" applyAlignment="1">
      <alignment horizontal="center" vertical="top"/>
    </xf>
    <xf numFmtId="49" fontId="6" fillId="0" borderId="7" xfId="3" applyNumberFormat="1" applyFont="1" applyBorder="1" applyAlignment="1">
      <alignment horizontal="justify" vertical="top"/>
    </xf>
    <xf numFmtId="0" fontId="6" fillId="0" borderId="7" xfId="3" applyFont="1" applyBorder="1" applyAlignment="1">
      <alignment vertical="top"/>
    </xf>
    <xf numFmtId="0" fontId="6" fillId="0" borderId="7" xfId="3" applyFont="1" applyBorder="1" applyAlignment="1">
      <alignment horizontal="center" vertical="top"/>
    </xf>
    <xf numFmtId="1" fontId="9" fillId="0" borderId="7" xfId="3" applyNumberFormat="1" applyFont="1" applyFill="1" applyBorder="1" applyAlignment="1">
      <alignment horizontal="right" vertical="top"/>
    </xf>
    <xf numFmtId="164" fontId="9" fillId="0" borderId="7" xfId="3" applyNumberFormat="1" applyFont="1" applyFill="1" applyBorder="1" applyAlignment="1">
      <alignment horizontal="right" vertical="top"/>
    </xf>
    <xf numFmtId="49" fontId="4" fillId="0" borderId="0" xfId="3" applyNumberFormat="1" applyFont="1" applyBorder="1" applyAlignment="1">
      <alignment horizontal="justify" vertical="top" wrapText="1"/>
    </xf>
    <xf numFmtId="0" fontId="6" fillId="0" borderId="0" xfId="3" applyFont="1" applyBorder="1" applyAlignment="1">
      <alignment horizontal="right" vertical="top"/>
    </xf>
    <xf numFmtId="49" fontId="4" fillId="0" borderId="0" xfId="3" applyNumberFormat="1" applyFont="1" applyFill="1" applyBorder="1" applyAlignment="1">
      <alignment horizontal="left" vertical="top"/>
    </xf>
    <xf numFmtId="49" fontId="6" fillId="0" borderId="0" xfId="3" applyNumberFormat="1" applyFont="1" applyFill="1" applyBorder="1" applyAlignment="1">
      <alignment horizontal="justify" vertical="top"/>
    </xf>
    <xf numFmtId="0" fontId="6" fillId="0" borderId="0" xfId="1" applyFont="1" applyFill="1" applyBorder="1" applyAlignment="1">
      <alignment horizontal="center" vertical="top"/>
    </xf>
    <xf numFmtId="0" fontId="6" fillId="0" borderId="0" xfId="3" applyFont="1" applyFill="1" applyBorder="1" applyAlignment="1">
      <alignment horizontal="right" vertical="top"/>
    </xf>
    <xf numFmtId="4" fontId="4" fillId="0" borderId="0" xfId="3" applyNumberFormat="1" applyFont="1" applyFill="1" applyBorder="1" applyAlignment="1">
      <alignment vertical="top"/>
    </xf>
    <xf numFmtId="49" fontId="4" fillId="0" borderId="7" xfId="3" applyNumberFormat="1" applyFont="1" applyBorder="1" applyAlignment="1">
      <alignment horizontal="left" vertical="top"/>
    </xf>
    <xf numFmtId="49" fontId="4" fillId="0" borderId="7" xfId="3" applyNumberFormat="1" applyFont="1" applyBorder="1" applyAlignment="1">
      <alignment horizontal="center" vertical="top"/>
    </xf>
    <xf numFmtId="0" fontId="4" fillId="0" borderId="7" xfId="3" applyFont="1" applyBorder="1" applyAlignment="1">
      <alignment vertical="top"/>
    </xf>
    <xf numFmtId="0" fontId="6" fillId="0" borderId="7" xfId="1" applyFont="1" applyBorder="1" applyAlignment="1">
      <alignment horizontal="center" vertical="top"/>
    </xf>
    <xf numFmtId="0" fontId="6" fillId="0" borderId="7" xfId="3" applyFont="1" applyBorder="1" applyAlignment="1">
      <alignment horizontal="right" vertical="top"/>
    </xf>
    <xf numFmtId="0" fontId="4" fillId="0" borderId="0" xfId="1" applyFont="1" applyBorder="1" applyAlignment="1">
      <alignment horizontal="center" vertical="top"/>
    </xf>
    <xf numFmtId="0" fontId="4" fillId="0" borderId="0" xfId="3" applyFont="1" applyBorder="1" applyAlignment="1">
      <alignment horizontal="right" vertical="top"/>
    </xf>
    <xf numFmtId="164" fontId="9" fillId="0" borderId="0" xfId="3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right" vertical="top"/>
    </xf>
    <xf numFmtId="0" fontId="6" fillId="0" borderId="0" xfId="1" applyFont="1" applyBorder="1" applyAlignment="1">
      <alignment horizontal="right" vertical="top"/>
    </xf>
    <xf numFmtId="1" fontId="4" fillId="0" borderId="0" xfId="1" applyNumberFormat="1" applyFont="1" applyBorder="1" applyAlignment="1">
      <alignment horizontal="right" vertical="top"/>
    </xf>
    <xf numFmtId="0" fontId="6" fillId="0" borderId="7" xfId="1" applyFont="1" applyBorder="1" applyAlignment="1">
      <alignment horizontal="right" vertical="top"/>
    </xf>
    <xf numFmtId="164" fontId="9" fillId="0" borderId="7" xfId="3" applyNumberFormat="1" applyFont="1" applyBorder="1" applyAlignment="1">
      <alignment horizontal="right" vertical="top"/>
    </xf>
    <xf numFmtId="49" fontId="10" fillId="0" borderId="8" xfId="3" applyNumberFormat="1" applyFont="1" applyBorder="1" applyAlignment="1">
      <alignment horizontal="left" vertical="top"/>
    </xf>
    <xf numFmtId="49" fontId="4" fillId="0" borderId="0" xfId="3" applyNumberFormat="1" applyFont="1" applyAlignment="1">
      <alignment horizontal="center" vertical="top"/>
    </xf>
    <xf numFmtId="0" fontId="6" fillId="0" borderId="0" xfId="3" applyFont="1" applyAlignment="1">
      <alignment horizontal="center" vertical="top"/>
    </xf>
  </cellXfs>
  <cellStyles count="4">
    <cellStyle name="Normal" xfId="0" builtinId="0"/>
    <cellStyle name="Normal 2 3" xfId="1"/>
    <cellStyle name="Normal 4 2 2 2 2" xfId="2"/>
    <cellStyle name="Normal 6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1"/>
  <sheetViews>
    <sheetView showGridLines="0" tabSelected="1" topLeftCell="A352" zoomScale="90" zoomScaleNormal="90" workbookViewId="0">
      <selection sqref="A1:L371"/>
    </sheetView>
  </sheetViews>
  <sheetFormatPr baseColWidth="10" defaultRowHeight="12.75" x14ac:dyDescent="0.25"/>
  <cols>
    <col min="1" max="3" width="2" style="75" customWidth="1"/>
    <col min="4" max="4" width="6.7109375" style="75" customWidth="1"/>
    <col min="5" max="5" width="59.42578125" style="22" customWidth="1"/>
    <col min="6" max="6" width="2.7109375" style="20" customWidth="1"/>
    <col min="7" max="7" width="24.85546875" style="76" bestFit="1" customWidth="1"/>
    <col min="8" max="12" width="14" style="22" customWidth="1"/>
    <col min="13" max="13" width="13" style="20" bestFit="1" customWidth="1"/>
    <col min="14" max="14" width="13.5703125" style="21" customWidth="1"/>
    <col min="15" max="16384" width="11.42578125" style="22"/>
  </cols>
  <sheetData>
    <row r="1" spans="1:14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3"/>
    </row>
    <row r="2" spans="1:14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3"/>
    </row>
    <row r="3" spans="1:14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3"/>
    </row>
    <row r="4" spans="1:14" s="6" customFormat="1" ht="15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"/>
      <c r="N4" s="5"/>
    </row>
    <row r="5" spans="1:14" s="6" customFormat="1" ht="15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"/>
      <c r="N5" s="5"/>
    </row>
    <row r="6" spans="1:14" s="6" customFormat="1" ht="15.75" customHeight="1" x14ac:dyDescent="0.25">
      <c r="A6" s="7" t="s">
        <v>5</v>
      </c>
      <c r="B6" s="8"/>
      <c r="C6" s="8"/>
      <c r="D6" s="8"/>
      <c r="E6" s="8"/>
      <c r="F6" s="8" t="s">
        <v>6</v>
      </c>
      <c r="G6" s="8"/>
      <c r="H6" s="8" t="s">
        <v>7</v>
      </c>
      <c r="I6" s="8"/>
      <c r="J6" s="8"/>
      <c r="K6" s="8"/>
      <c r="L6" s="9"/>
      <c r="M6" s="2"/>
      <c r="N6" s="5"/>
    </row>
    <row r="7" spans="1:14" s="14" customFormat="1" ht="59.25" customHeight="1" x14ac:dyDescent="0.25">
      <c r="A7" s="10"/>
      <c r="B7" s="11"/>
      <c r="C7" s="11"/>
      <c r="D7" s="11"/>
      <c r="E7" s="11"/>
      <c r="F7" s="11"/>
      <c r="G7" s="11"/>
      <c r="H7" s="12" t="s">
        <v>8</v>
      </c>
      <c r="I7" s="12" t="s">
        <v>9</v>
      </c>
      <c r="J7" s="12" t="s">
        <v>10</v>
      </c>
      <c r="K7" s="12" t="s">
        <v>11</v>
      </c>
      <c r="L7" s="13" t="s">
        <v>12</v>
      </c>
      <c r="N7" s="15"/>
    </row>
    <row r="8" spans="1:14" ht="3" customHeight="1" x14ac:dyDescent="0.25">
      <c r="A8" s="16"/>
      <c r="B8" s="16"/>
      <c r="C8" s="16"/>
      <c r="D8" s="16"/>
      <c r="E8" s="17"/>
      <c r="F8" s="18"/>
      <c r="G8" s="19"/>
      <c r="H8" s="17"/>
      <c r="I8" s="17"/>
      <c r="J8" s="17"/>
      <c r="K8" s="17"/>
      <c r="L8" s="17"/>
    </row>
    <row r="9" spans="1:14" s="26" customFormat="1" x14ac:dyDescent="0.25">
      <c r="A9" s="23" t="s">
        <v>12</v>
      </c>
      <c r="B9" s="23"/>
      <c r="C9" s="23"/>
      <c r="D9" s="23"/>
      <c r="E9" s="23"/>
      <c r="F9" s="24"/>
      <c r="G9" s="24"/>
      <c r="H9" s="25">
        <f>SUM(H11,H150,H156)</f>
        <v>5680709.3099999996</v>
      </c>
      <c r="I9" s="25">
        <f t="shared" ref="I9:L9" si="0">SUM(I11,I150,I156)</f>
        <v>68901217.589999989</v>
      </c>
      <c r="J9" s="25">
        <f t="shared" si="0"/>
        <v>14069467.77</v>
      </c>
      <c r="K9" s="25">
        <f t="shared" si="0"/>
        <v>658725397.64999998</v>
      </c>
      <c r="L9" s="25">
        <f t="shared" si="0"/>
        <v>747376792.32000005</v>
      </c>
      <c r="N9" s="27"/>
    </row>
    <row r="10" spans="1:14" s="26" customFormat="1" x14ac:dyDescent="0.25">
      <c r="A10" s="16"/>
      <c r="B10" s="16"/>
      <c r="C10" s="16"/>
      <c r="D10" s="16"/>
      <c r="E10" s="16"/>
      <c r="F10" s="24"/>
      <c r="G10" s="24"/>
      <c r="H10" s="25"/>
      <c r="I10" s="25"/>
      <c r="J10" s="25"/>
      <c r="K10" s="25"/>
      <c r="L10" s="25"/>
      <c r="N10" s="27"/>
    </row>
    <row r="11" spans="1:14" s="29" customFormat="1" x14ac:dyDescent="0.25">
      <c r="A11" s="28" t="s">
        <v>13</v>
      </c>
      <c r="B11" s="28"/>
      <c r="C11" s="28"/>
      <c r="D11" s="28"/>
      <c r="E11" s="28"/>
      <c r="G11" s="30"/>
      <c r="H11" s="25">
        <f>SUM(H12,H24)</f>
        <v>5680709.3099999996</v>
      </c>
      <c r="I11" s="31">
        <f t="shared" ref="I11:L11" si="1">SUM(I12,I24)</f>
        <v>0</v>
      </c>
      <c r="J11" s="25">
        <f t="shared" si="1"/>
        <v>7982954.7100000009</v>
      </c>
      <c r="K11" s="25">
        <f t="shared" si="1"/>
        <v>557299347.78999996</v>
      </c>
      <c r="L11" s="25">
        <f t="shared" si="1"/>
        <v>570963011.80999994</v>
      </c>
      <c r="N11" s="32"/>
    </row>
    <row r="12" spans="1:14" s="29" customFormat="1" x14ac:dyDescent="0.25">
      <c r="A12" s="33"/>
      <c r="B12" s="28" t="s">
        <v>14</v>
      </c>
      <c r="C12" s="28"/>
      <c r="D12" s="28"/>
      <c r="E12" s="28"/>
      <c r="G12" s="30"/>
      <c r="H12" s="31">
        <f>SUM(H13)</f>
        <v>0</v>
      </c>
      <c r="I12" s="31">
        <f t="shared" ref="I12:L13" si="2">SUM(I13)</f>
        <v>0</v>
      </c>
      <c r="J12" s="31">
        <f t="shared" si="2"/>
        <v>0</v>
      </c>
      <c r="K12" s="25">
        <f t="shared" si="2"/>
        <v>45180357.640000001</v>
      </c>
      <c r="L12" s="25">
        <f t="shared" si="2"/>
        <v>45180357.640000001</v>
      </c>
      <c r="M12" s="31"/>
      <c r="N12" s="32"/>
    </row>
    <row r="13" spans="1:14" s="29" customFormat="1" x14ac:dyDescent="0.25">
      <c r="A13" s="33"/>
      <c r="B13" s="34"/>
      <c r="C13" s="28" t="s">
        <v>15</v>
      </c>
      <c r="D13" s="28"/>
      <c r="E13" s="28"/>
      <c r="G13" s="30"/>
      <c r="H13" s="31">
        <f>SUM(H14)</f>
        <v>0</v>
      </c>
      <c r="I13" s="31">
        <f t="shared" si="2"/>
        <v>0</v>
      </c>
      <c r="J13" s="31">
        <f t="shared" si="2"/>
        <v>0</v>
      </c>
      <c r="K13" s="25">
        <f t="shared" si="2"/>
        <v>45180357.640000001</v>
      </c>
      <c r="L13" s="25">
        <f t="shared" si="2"/>
        <v>45180357.640000001</v>
      </c>
      <c r="N13" s="32"/>
    </row>
    <row r="14" spans="1:14" s="29" customFormat="1" x14ac:dyDescent="0.25">
      <c r="A14" s="33"/>
      <c r="B14" s="34"/>
      <c r="C14" s="34"/>
      <c r="D14" s="35" t="s">
        <v>16</v>
      </c>
      <c r="E14" s="33" t="s">
        <v>17</v>
      </c>
      <c r="G14" s="30"/>
      <c r="H14" s="31">
        <f>SUM(H15:H23)</f>
        <v>0</v>
      </c>
      <c r="I14" s="31">
        <f t="shared" ref="I14:L14" si="3">SUM(I15:I23)</f>
        <v>0</v>
      </c>
      <c r="J14" s="31">
        <f t="shared" si="3"/>
        <v>0</v>
      </c>
      <c r="K14" s="25">
        <f t="shared" si="3"/>
        <v>45180357.640000001</v>
      </c>
      <c r="L14" s="25">
        <f t="shared" si="3"/>
        <v>45180357.640000001</v>
      </c>
      <c r="N14" s="32"/>
    </row>
    <row r="15" spans="1:14" s="41" customFormat="1" ht="38.25" x14ac:dyDescent="0.25">
      <c r="A15" s="33"/>
      <c r="B15" s="33"/>
      <c r="C15" s="33"/>
      <c r="D15" s="35"/>
      <c r="E15" s="36" t="s">
        <v>18</v>
      </c>
      <c r="F15" s="29"/>
      <c r="G15" s="37" t="s">
        <v>19</v>
      </c>
      <c r="H15" s="38">
        <v>0</v>
      </c>
      <c r="I15" s="38">
        <v>0</v>
      </c>
      <c r="J15" s="38">
        <v>0</v>
      </c>
      <c r="K15" s="39">
        <v>9602963.4900000002</v>
      </c>
      <c r="L15" s="39">
        <f t="shared" ref="L15:L23" si="4">SUM(H15:K15)</f>
        <v>9602963.4900000002</v>
      </c>
      <c r="M15" s="40"/>
      <c r="N15" s="32"/>
    </row>
    <row r="16" spans="1:14" s="41" customFormat="1" ht="25.5" x14ac:dyDescent="0.25">
      <c r="A16" s="34"/>
      <c r="B16" s="34"/>
      <c r="C16" s="34"/>
      <c r="D16" s="42"/>
      <c r="E16" s="36" t="s">
        <v>20</v>
      </c>
      <c r="G16" s="43" t="s">
        <v>21</v>
      </c>
      <c r="H16" s="38">
        <v>0</v>
      </c>
      <c r="I16" s="38">
        <v>0</v>
      </c>
      <c r="J16" s="38">
        <v>0</v>
      </c>
      <c r="K16" s="39">
        <v>1381138.71</v>
      </c>
      <c r="L16" s="39">
        <f t="shared" si="4"/>
        <v>1381138.71</v>
      </c>
      <c r="N16" s="44"/>
    </row>
    <row r="17" spans="1:14" s="41" customFormat="1" ht="25.5" x14ac:dyDescent="0.25">
      <c r="A17" s="33"/>
      <c r="B17" s="33"/>
      <c r="C17" s="33"/>
      <c r="D17" s="35"/>
      <c r="E17" s="36" t="s">
        <v>22</v>
      </c>
      <c r="F17" s="29"/>
      <c r="G17" s="37" t="s">
        <v>23</v>
      </c>
      <c r="H17" s="38">
        <v>0</v>
      </c>
      <c r="I17" s="38">
        <v>0</v>
      </c>
      <c r="J17" s="38">
        <v>0</v>
      </c>
      <c r="K17" s="39">
        <v>11466060.41</v>
      </c>
      <c r="L17" s="39">
        <f t="shared" si="4"/>
        <v>11466060.41</v>
      </c>
      <c r="M17" s="40"/>
      <c r="N17" s="32"/>
    </row>
    <row r="18" spans="1:14" s="41" customFormat="1" ht="25.5" x14ac:dyDescent="0.25">
      <c r="A18" s="34"/>
      <c r="B18" s="34"/>
      <c r="C18" s="34"/>
      <c r="D18" s="42"/>
      <c r="E18" s="36" t="s">
        <v>24</v>
      </c>
      <c r="G18" s="43" t="s">
        <v>21</v>
      </c>
      <c r="H18" s="38">
        <v>0</v>
      </c>
      <c r="I18" s="38">
        <v>0</v>
      </c>
      <c r="J18" s="38">
        <v>0</v>
      </c>
      <c r="K18" s="39">
        <v>2890760.4</v>
      </c>
      <c r="L18" s="39">
        <f t="shared" si="4"/>
        <v>2890760.4</v>
      </c>
      <c r="N18" s="44"/>
    </row>
    <row r="19" spans="1:14" s="41" customFormat="1" ht="25.5" x14ac:dyDescent="0.25">
      <c r="A19" s="34"/>
      <c r="B19" s="34"/>
      <c r="C19" s="34"/>
      <c r="D19" s="42"/>
      <c r="E19" s="36" t="s">
        <v>25</v>
      </c>
      <c r="G19" s="43" t="s">
        <v>26</v>
      </c>
      <c r="H19" s="38">
        <v>0</v>
      </c>
      <c r="I19" s="38">
        <v>0</v>
      </c>
      <c r="J19" s="38">
        <v>0</v>
      </c>
      <c r="K19" s="39">
        <v>1339087.5</v>
      </c>
      <c r="L19" s="39">
        <f t="shared" si="4"/>
        <v>1339087.5</v>
      </c>
      <c r="N19" s="44"/>
    </row>
    <row r="20" spans="1:14" s="41" customFormat="1" ht="38.25" x14ac:dyDescent="0.25">
      <c r="A20" s="34"/>
      <c r="B20" s="34"/>
      <c r="C20" s="34"/>
      <c r="D20" s="42"/>
      <c r="E20" s="36" t="s">
        <v>27</v>
      </c>
      <c r="G20" s="43" t="s">
        <v>28</v>
      </c>
      <c r="H20" s="38">
        <v>0</v>
      </c>
      <c r="I20" s="38">
        <v>0</v>
      </c>
      <c r="J20" s="38">
        <v>0</v>
      </c>
      <c r="K20" s="39">
        <v>633193.96</v>
      </c>
      <c r="L20" s="39">
        <f t="shared" si="4"/>
        <v>633193.96</v>
      </c>
      <c r="N20" s="44"/>
    </row>
    <row r="21" spans="1:14" s="29" customFormat="1" ht="25.5" x14ac:dyDescent="0.25">
      <c r="A21" s="34"/>
      <c r="B21" s="34"/>
      <c r="C21" s="34"/>
      <c r="D21" s="42"/>
      <c r="E21" s="36" t="s">
        <v>29</v>
      </c>
      <c r="F21" s="41"/>
      <c r="G21" s="43" t="s">
        <v>30</v>
      </c>
      <c r="H21" s="38">
        <v>0</v>
      </c>
      <c r="I21" s="38">
        <v>0</v>
      </c>
      <c r="J21" s="38">
        <v>0</v>
      </c>
      <c r="K21" s="39">
        <v>5435439.2199999997</v>
      </c>
      <c r="L21" s="39">
        <f t="shared" si="4"/>
        <v>5435439.2199999997</v>
      </c>
      <c r="M21" s="41"/>
      <c r="N21" s="44"/>
    </row>
    <row r="22" spans="1:14" s="29" customFormat="1" ht="38.25" x14ac:dyDescent="0.25">
      <c r="A22" s="33"/>
      <c r="B22" s="33"/>
      <c r="C22" s="33"/>
      <c r="D22" s="35"/>
      <c r="E22" s="36" t="s">
        <v>31</v>
      </c>
      <c r="G22" s="37" t="s">
        <v>23</v>
      </c>
      <c r="H22" s="38">
        <v>0</v>
      </c>
      <c r="I22" s="38">
        <v>0</v>
      </c>
      <c r="J22" s="38">
        <v>0</v>
      </c>
      <c r="K22" s="39">
        <v>3306807.5</v>
      </c>
      <c r="L22" s="39">
        <f t="shared" si="4"/>
        <v>3306807.5</v>
      </c>
      <c r="M22" s="40"/>
      <c r="N22" s="32"/>
    </row>
    <row r="23" spans="1:14" s="29" customFormat="1" ht="25.5" x14ac:dyDescent="0.25">
      <c r="A23" s="34"/>
      <c r="B23" s="34"/>
      <c r="C23" s="34"/>
      <c r="D23" s="42"/>
      <c r="E23" s="36" t="s">
        <v>32</v>
      </c>
      <c r="F23" s="41"/>
      <c r="G23" s="43" t="s">
        <v>33</v>
      </c>
      <c r="H23" s="38">
        <v>0</v>
      </c>
      <c r="I23" s="38">
        <v>0</v>
      </c>
      <c r="J23" s="38">
        <v>0</v>
      </c>
      <c r="K23" s="39">
        <v>9124906.4499999993</v>
      </c>
      <c r="L23" s="39">
        <f t="shared" si="4"/>
        <v>9124906.4499999993</v>
      </c>
      <c r="M23" s="41"/>
      <c r="N23" s="44"/>
    </row>
    <row r="24" spans="1:14" s="29" customFormat="1" x14ac:dyDescent="0.25">
      <c r="A24" s="34"/>
      <c r="B24" s="28" t="s">
        <v>34</v>
      </c>
      <c r="C24" s="28"/>
      <c r="D24" s="28"/>
      <c r="E24" s="28"/>
      <c r="F24" s="41"/>
      <c r="G24" s="43"/>
      <c r="H24" s="25">
        <f>SUM(H25,H45,H58,H62)</f>
        <v>5680709.3099999996</v>
      </c>
      <c r="I24" s="31">
        <f t="shared" ref="I24:L24" si="5">SUM(I25,I45,I58,I62)</f>
        <v>0</v>
      </c>
      <c r="J24" s="25">
        <f t="shared" si="5"/>
        <v>7982954.7100000009</v>
      </c>
      <c r="K24" s="25">
        <f t="shared" si="5"/>
        <v>512118990.14999992</v>
      </c>
      <c r="L24" s="25">
        <f t="shared" si="5"/>
        <v>525782654.1699999</v>
      </c>
      <c r="M24" s="41"/>
      <c r="N24" s="44"/>
    </row>
    <row r="25" spans="1:14" s="29" customFormat="1" x14ac:dyDescent="0.25">
      <c r="A25" s="34"/>
      <c r="B25" s="45"/>
      <c r="C25" s="28" t="s">
        <v>35</v>
      </c>
      <c r="D25" s="28"/>
      <c r="E25" s="28"/>
      <c r="F25" s="41"/>
      <c r="G25" s="43"/>
      <c r="H25" s="25">
        <f>SUM(H26,H30,H36,H42)</f>
        <v>5680709.3099999996</v>
      </c>
      <c r="I25" s="31">
        <f t="shared" ref="I25:L25" si="6">SUM(I26,I30,I36,I42)</f>
        <v>0</v>
      </c>
      <c r="J25" s="25">
        <f t="shared" si="6"/>
        <v>7982954.7100000009</v>
      </c>
      <c r="K25" s="25">
        <f t="shared" si="6"/>
        <v>40439652.289999999</v>
      </c>
      <c r="L25" s="25">
        <f t="shared" si="6"/>
        <v>54103316.310000002</v>
      </c>
      <c r="M25" s="41"/>
      <c r="N25" s="44"/>
    </row>
    <row r="26" spans="1:14" s="29" customFormat="1" x14ac:dyDescent="0.25">
      <c r="A26" s="33"/>
      <c r="B26" s="33"/>
      <c r="C26" s="33"/>
      <c r="D26" s="35" t="s">
        <v>36</v>
      </c>
      <c r="E26" s="46" t="s">
        <v>37</v>
      </c>
      <c r="G26" s="30"/>
      <c r="H26" s="25">
        <f>SUM(H27:H29)</f>
        <v>5680709.3099999996</v>
      </c>
      <c r="I26" s="31">
        <f t="shared" ref="I26:K26" si="7">SUM(I27:I29)</f>
        <v>0</v>
      </c>
      <c r="J26" s="31">
        <f t="shared" si="7"/>
        <v>0</v>
      </c>
      <c r="K26" s="31">
        <f t="shared" si="7"/>
        <v>0</v>
      </c>
      <c r="L26" s="25">
        <f>SUM(L27:L29)</f>
        <v>5680709.3099999996</v>
      </c>
      <c r="N26" s="32"/>
    </row>
    <row r="27" spans="1:14" s="29" customFormat="1" ht="38.25" x14ac:dyDescent="0.25">
      <c r="A27" s="34"/>
      <c r="B27" s="34"/>
      <c r="C27" s="34"/>
      <c r="D27" s="42"/>
      <c r="E27" s="36" t="s">
        <v>38</v>
      </c>
      <c r="F27" s="41"/>
      <c r="G27" s="43" t="s">
        <v>39</v>
      </c>
      <c r="H27" s="39">
        <v>2069355.64</v>
      </c>
      <c r="I27" s="38">
        <v>0</v>
      </c>
      <c r="J27" s="38">
        <v>0</v>
      </c>
      <c r="K27" s="38">
        <v>0</v>
      </c>
      <c r="L27" s="39">
        <f>SUM(H27:K27)</f>
        <v>2069355.64</v>
      </c>
      <c r="M27" s="41"/>
      <c r="N27" s="44"/>
    </row>
    <row r="28" spans="1:14" s="29" customFormat="1" ht="38.25" x14ac:dyDescent="0.25">
      <c r="A28" s="34"/>
      <c r="B28" s="34"/>
      <c r="C28" s="34"/>
      <c r="D28" s="42"/>
      <c r="E28" s="36" t="s">
        <v>40</v>
      </c>
      <c r="F28" s="41"/>
      <c r="G28" s="43" t="s">
        <v>39</v>
      </c>
      <c r="H28" s="39">
        <v>492306.85</v>
      </c>
      <c r="I28" s="38">
        <v>0</v>
      </c>
      <c r="J28" s="38">
        <v>0</v>
      </c>
      <c r="K28" s="38">
        <v>0</v>
      </c>
      <c r="L28" s="39">
        <f>SUM(H28:K28)</f>
        <v>492306.85</v>
      </c>
      <c r="M28" s="41"/>
      <c r="N28" s="44"/>
    </row>
    <row r="29" spans="1:14" s="29" customFormat="1" x14ac:dyDescent="0.25">
      <c r="A29" s="34"/>
      <c r="B29" s="34"/>
      <c r="C29" s="34"/>
      <c r="D29" s="42"/>
      <c r="E29" s="36" t="s">
        <v>41</v>
      </c>
      <c r="F29" s="41"/>
      <c r="G29" s="43" t="s">
        <v>42</v>
      </c>
      <c r="H29" s="39">
        <v>3119046.82</v>
      </c>
      <c r="I29" s="38">
        <v>0</v>
      </c>
      <c r="J29" s="38">
        <v>0</v>
      </c>
      <c r="K29" s="38">
        <v>0</v>
      </c>
      <c r="L29" s="39">
        <f>SUM(H29:K29)</f>
        <v>3119046.82</v>
      </c>
      <c r="M29" s="41"/>
      <c r="N29" s="44"/>
    </row>
    <row r="30" spans="1:14" s="29" customFormat="1" x14ac:dyDescent="0.25">
      <c r="A30" s="33"/>
      <c r="B30" s="33"/>
      <c r="C30" s="33"/>
      <c r="D30" s="35" t="s">
        <v>43</v>
      </c>
      <c r="E30" s="46" t="s">
        <v>44</v>
      </c>
      <c r="G30" s="30"/>
      <c r="H30" s="31">
        <f>SUM(H31:H35)</f>
        <v>0</v>
      </c>
      <c r="I30" s="31">
        <f t="shared" ref="I30:K30" si="8">SUM(I31:I35)</f>
        <v>0</v>
      </c>
      <c r="J30" s="31">
        <f t="shared" si="8"/>
        <v>0</v>
      </c>
      <c r="K30" s="25">
        <f t="shared" si="8"/>
        <v>40195336.829999998</v>
      </c>
      <c r="L30" s="25">
        <f>SUM(L31:L35)</f>
        <v>40195336.829999998</v>
      </c>
      <c r="N30" s="32"/>
    </row>
    <row r="31" spans="1:14" s="29" customFormat="1" ht="25.5" x14ac:dyDescent="0.25">
      <c r="A31" s="34"/>
      <c r="B31" s="34"/>
      <c r="C31" s="34"/>
      <c r="D31" s="42"/>
      <c r="E31" s="36" t="s">
        <v>45</v>
      </c>
      <c r="F31" s="41"/>
      <c r="G31" s="43" t="s">
        <v>39</v>
      </c>
      <c r="H31" s="38">
        <v>0</v>
      </c>
      <c r="I31" s="38">
        <v>0</v>
      </c>
      <c r="J31" s="38">
        <v>0</v>
      </c>
      <c r="K31" s="39">
        <v>20101721.98</v>
      </c>
      <c r="L31" s="39">
        <f>SUM(H31:K31)</f>
        <v>20101721.98</v>
      </c>
      <c r="M31" s="41"/>
      <c r="N31" s="44"/>
    </row>
    <row r="32" spans="1:14" s="29" customFormat="1" ht="38.25" x14ac:dyDescent="0.25">
      <c r="A32" s="34"/>
      <c r="B32" s="34"/>
      <c r="C32" s="34"/>
      <c r="D32" s="42"/>
      <c r="E32" s="36" t="s">
        <v>46</v>
      </c>
      <c r="F32" s="41"/>
      <c r="G32" s="43" t="s">
        <v>39</v>
      </c>
      <c r="H32" s="38">
        <v>0</v>
      </c>
      <c r="I32" s="38">
        <v>0</v>
      </c>
      <c r="J32" s="38">
        <v>0</v>
      </c>
      <c r="K32" s="39">
        <v>828598.98</v>
      </c>
      <c r="L32" s="39">
        <f>SUM(H32:K32)</f>
        <v>828598.98</v>
      </c>
      <c r="M32" s="41"/>
      <c r="N32" s="44"/>
    </row>
    <row r="33" spans="1:14" s="29" customFormat="1" x14ac:dyDescent="0.25">
      <c r="A33" s="34"/>
      <c r="B33" s="34"/>
      <c r="C33" s="34"/>
      <c r="D33" s="42"/>
      <c r="E33" s="36" t="s">
        <v>47</v>
      </c>
      <c r="F33" s="41"/>
      <c r="G33" s="43" t="s">
        <v>42</v>
      </c>
      <c r="H33" s="38">
        <v>0</v>
      </c>
      <c r="I33" s="38">
        <v>0</v>
      </c>
      <c r="J33" s="38">
        <v>0</v>
      </c>
      <c r="K33" s="39">
        <v>3625513.43</v>
      </c>
      <c r="L33" s="39">
        <f>SUM(H33:K33)</f>
        <v>3625513.43</v>
      </c>
      <c r="M33" s="41"/>
      <c r="N33" s="44"/>
    </row>
    <row r="34" spans="1:14" s="29" customFormat="1" x14ac:dyDescent="0.25">
      <c r="A34" s="34"/>
      <c r="B34" s="34"/>
      <c r="C34" s="34"/>
      <c r="D34" s="42"/>
      <c r="E34" s="36" t="s">
        <v>41</v>
      </c>
      <c r="F34" s="41"/>
      <c r="G34" s="43" t="s">
        <v>42</v>
      </c>
      <c r="H34" s="38">
        <v>0</v>
      </c>
      <c r="I34" s="38">
        <v>0</v>
      </c>
      <c r="J34" s="38">
        <v>0</v>
      </c>
      <c r="K34" s="39">
        <v>5722452.9199999999</v>
      </c>
      <c r="L34" s="39">
        <f>SUM(H34:K34)</f>
        <v>5722452.9199999999</v>
      </c>
      <c r="M34" s="41"/>
      <c r="N34" s="44"/>
    </row>
    <row r="35" spans="1:14" s="29" customFormat="1" ht="38.25" x14ac:dyDescent="0.25">
      <c r="A35" s="34"/>
      <c r="B35" s="34"/>
      <c r="C35" s="34"/>
      <c r="D35" s="42"/>
      <c r="E35" s="36" t="s">
        <v>27</v>
      </c>
      <c r="F35" s="41"/>
      <c r="G35" s="43" t="s">
        <v>28</v>
      </c>
      <c r="H35" s="38">
        <v>0</v>
      </c>
      <c r="I35" s="38">
        <v>0</v>
      </c>
      <c r="J35" s="38">
        <v>0</v>
      </c>
      <c r="K35" s="39">
        <v>9917049.5199999996</v>
      </c>
      <c r="L35" s="39">
        <f>SUM(H35:K35)</f>
        <v>9917049.5199999996</v>
      </c>
      <c r="M35" s="41"/>
      <c r="N35" s="44"/>
    </row>
    <row r="36" spans="1:14" s="29" customFormat="1" x14ac:dyDescent="0.25">
      <c r="A36" s="33"/>
      <c r="B36" s="33"/>
      <c r="C36" s="33"/>
      <c r="D36" s="35" t="s">
        <v>48</v>
      </c>
      <c r="E36" s="46" t="s">
        <v>49</v>
      </c>
      <c r="G36" s="30"/>
      <c r="H36" s="31">
        <f>SUM(H37:H41)</f>
        <v>0</v>
      </c>
      <c r="I36" s="31">
        <f t="shared" ref="I36:L36" si="9">SUM(I37:I41)</f>
        <v>0</v>
      </c>
      <c r="J36" s="25">
        <f t="shared" si="9"/>
        <v>7982954.7100000009</v>
      </c>
      <c r="K36" s="31">
        <f t="shared" si="9"/>
        <v>0</v>
      </c>
      <c r="L36" s="25">
        <f t="shared" si="9"/>
        <v>7982954.7100000009</v>
      </c>
      <c r="N36" s="32"/>
    </row>
    <row r="37" spans="1:14" s="29" customFormat="1" ht="25.5" x14ac:dyDescent="0.25">
      <c r="A37" s="34"/>
      <c r="B37" s="34"/>
      <c r="C37" s="34"/>
      <c r="D37" s="42"/>
      <c r="E37" s="36" t="s">
        <v>45</v>
      </c>
      <c r="F37" s="41"/>
      <c r="G37" s="43" t="s">
        <v>39</v>
      </c>
      <c r="H37" s="38">
        <v>0</v>
      </c>
      <c r="I37" s="38">
        <v>0</v>
      </c>
      <c r="J37" s="39">
        <v>287238.34000000003</v>
      </c>
      <c r="K37" s="38">
        <v>0</v>
      </c>
      <c r="L37" s="39">
        <f>SUM(H37:K37)</f>
        <v>287238.34000000003</v>
      </c>
      <c r="M37" s="41"/>
      <c r="N37" s="44"/>
    </row>
    <row r="38" spans="1:14" s="29" customFormat="1" ht="38.25" x14ac:dyDescent="0.25">
      <c r="A38" s="34"/>
      <c r="B38" s="34"/>
      <c r="C38" s="34"/>
      <c r="D38" s="42"/>
      <c r="E38" s="36" t="s">
        <v>46</v>
      </c>
      <c r="F38" s="41"/>
      <c r="G38" s="43" t="s">
        <v>39</v>
      </c>
      <c r="H38" s="38">
        <v>0</v>
      </c>
      <c r="I38" s="38">
        <v>0</v>
      </c>
      <c r="J38" s="39">
        <v>1380629.37</v>
      </c>
      <c r="K38" s="38">
        <v>0</v>
      </c>
      <c r="L38" s="39">
        <f>SUM(H38:K38)</f>
        <v>1380629.37</v>
      </c>
      <c r="M38" s="41"/>
      <c r="N38" s="44"/>
    </row>
    <row r="39" spans="1:14" s="29" customFormat="1" x14ac:dyDescent="0.25">
      <c r="A39" s="34"/>
      <c r="B39" s="34"/>
      <c r="C39" s="34"/>
      <c r="D39" s="42"/>
      <c r="E39" s="36" t="s">
        <v>41</v>
      </c>
      <c r="F39" s="41"/>
      <c r="G39" s="43" t="s">
        <v>42</v>
      </c>
      <c r="H39" s="38">
        <v>0</v>
      </c>
      <c r="I39" s="38">
        <v>0</v>
      </c>
      <c r="J39" s="39">
        <v>4108342.08</v>
      </c>
      <c r="K39" s="38">
        <v>0</v>
      </c>
      <c r="L39" s="39">
        <f>SUM(H39:K39)</f>
        <v>4108342.08</v>
      </c>
      <c r="M39" s="41"/>
      <c r="N39" s="44"/>
    </row>
    <row r="40" spans="1:14" s="29" customFormat="1" ht="25.5" x14ac:dyDescent="0.25">
      <c r="A40" s="34"/>
      <c r="B40" s="34"/>
      <c r="C40" s="34"/>
      <c r="D40" s="42"/>
      <c r="E40" s="36" t="s">
        <v>50</v>
      </c>
      <c r="F40" s="41"/>
      <c r="G40" s="43" t="s">
        <v>51</v>
      </c>
      <c r="H40" s="38">
        <v>0</v>
      </c>
      <c r="I40" s="38">
        <v>0</v>
      </c>
      <c r="J40" s="39">
        <v>2056649.27</v>
      </c>
      <c r="K40" s="38">
        <v>0</v>
      </c>
      <c r="L40" s="39">
        <f>SUM(H40:K40)</f>
        <v>2056649.27</v>
      </c>
      <c r="M40" s="41"/>
      <c r="N40" s="44"/>
    </row>
    <row r="41" spans="1:14" s="29" customFormat="1" ht="38.25" x14ac:dyDescent="0.25">
      <c r="A41" s="34"/>
      <c r="B41" s="34"/>
      <c r="C41" s="34"/>
      <c r="D41" s="42"/>
      <c r="E41" s="36" t="s">
        <v>27</v>
      </c>
      <c r="F41" s="41"/>
      <c r="G41" s="43" t="s">
        <v>28</v>
      </c>
      <c r="H41" s="38">
        <v>0</v>
      </c>
      <c r="I41" s="38">
        <v>0</v>
      </c>
      <c r="J41" s="39">
        <v>150095.65</v>
      </c>
      <c r="K41" s="38">
        <v>0</v>
      </c>
      <c r="L41" s="39">
        <f>SUM(H41:K41)</f>
        <v>150095.65</v>
      </c>
      <c r="M41" s="41"/>
      <c r="N41" s="44"/>
    </row>
    <row r="42" spans="1:14" s="29" customFormat="1" ht="25.5" x14ac:dyDescent="0.25">
      <c r="A42" s="33"/>
      <c r="B42" s="33"/>
      <c r="C42" s="33"/>
      <c r="D42" s="35" t="s">
        <v>52</v>
      </c>
      <c r="E42" s="46" t="s">
        <v>53</v>
      </c>
      <c r="G42" s="30"/>
      <c r="H42" s="31">
        <f>SUM(H43:H44)</f>
        <v>0</v>
      </c>
      <c r="I42" s="31">
        <f t="shared" ref="I42:L42" si="10">SUM(I43:I44)</f>
        <v>0</v>
      </c>
      <c r="J42" s="31">
        <f t="shared" si="10"/>
        <v>0</v>
      </c>
      <c r="K42" s="25">
        <f t="shared" si="10"/>
        <v>244315.46</v>
      </c>
      <c r="L42" s="25">
        <f t="shared" si="10"/>
        <v>244315.46</v>
      </c>
      <c r="N42" s="32"/>
    </row>
    <row r="43" spans="1:14" s="29" customFormat="1" ht="38.25" x14ac:dyDescent="0.25">
      <c r="A43" s="34"/>
      <c r="B43" s="34"/>
      <c r="C43" s="34"/>
      <c r="D43" s="42"/>
      <c r="E43" s="36" t="s">
        <v>54</v>
      </c>
      <c r="F43" s="41"/>
      <c r="G43" s="43" t="s">
        <v>21</v>
      </c>
      <c r="H43" s="38">
        <v>0</v>
      </c>
      <c r="I43" s="38">
        <v>0</v>
      </c>
      <c r="J43" s="38">
        <v>0</v>
      </c>
      <c r="K43" s="39">
        <v>67541.399999999994</v>
      </c>
      <c r="L43" s="39">
        <f t="shared" ref="L43:L44" si="11">SUM(H43:K43)</f>
        <v>67541.399999999994</v>
      </c>
      <c r="M43" s="41"/>
      <c r="N43" s="44"/>
    </row>
    <row r="44" spans="1:14" s="29" customFormat="1" ht="38.25" x14ac:dyDescent="0.25">
      <c r="A44" s="34"/>
      <c r="B44" s="34"/>
      <c r="C44" s="34"/>
      <c r="D44" s="42"/>
      <c r="E44" s="36" t="s">
        <v>55</v>
      </c>
      <c r="F44" s="41"/>
      <c r="G44" s="43" t="s">
        <v>56</v>
      </c>
      <c r="H44" s="38">
        <v>0</v>
      </c>
      <c r="I44" s="38">
        <v>0</v>
      </c>
      <c r="J44" s="38">
        <v>0</v>
      </c>
      <c r="K44" s="39">
        <v>176774.06</v>
      </c>
      <c r="L44" s="39">
        <f t="shared" si="11"/>
        <v>176774.06</v>
      </c>
      <c r="M44" s="41"/>
      <c r="N44" s="44"/>
    </row>
    <row r="45" spans="1:14" s="29" customFormat="1" x14ac:dyDescent="0.25">
      <c r="A45" s="34"/>
      <c r="B45" s="34"/>
      <c r="C45" s="28" t="s">
        <v>57</v>
      </c>
      <c r="D45" s="28"/>
      <c r="E45" s="28"/>
      <c r="F45" s="41"/>
      <c r="G45" s="43"/>
      <c r="H45" s="31">
        <f>SUM(H46,H53)</f>
        <v>0</v>
      </c>
      <c r="I45" s="31">
        <f t="shared" ref="I45:L45" si="12">SUM(I46,I53)</f>
        <v>0</v>
      </c>
      <c r="J45" s="31">
        <f t="shared" si="12"/>
        <v>0</v>
      </c>
      <c r="K45" s="25">
        <f t="shared" si="12"/>
        <v>23626371.059999999</v>
      </c>
      <c r="L45" s="25">
        <f t="shared" si="12"/>
        <v>23626371.059999999</v>
      </c>
      <c r="M45" s="41"/>
      <c r="N45" s="44"/>
    </row>
    <row r="46" spans="1:14" s="29" customFormat="1" x14ac:dyDescent="0.25">
      <c r="A46" s="33"/>
      <c r="B46" s="33"/>
      <c r="C46" s="33"/>
      <c r="D46" s="35" t="s">
        <v>58</v>
      </c>
      <c r="E46" s="46" t="s">
        <v>59</v>
      </c>
      <c r="G46" s="30"/>
      <c r="H46" s="31">
        <f>SUM(H47:H52)</f>
        <v>0</v>
      </c>
      <c r="I46" s="31">
        <f t="shared" ref="I46:L46" si="13">SUM(I47:I52)</f>
        <v>0</v>
      </c>
      <c r="J46" s="31">
        <f t="shared" si="13"/>
        <v>0</v>
      </c>
      <c r="K46" s="25">
        <f t="shared" si="13"/>
        <v>17131963.359999999</v>
      </c>
      <c r="L46" s="25">
        <f t="shared" si="13"/>
        <v>17131963.359999999</v>
      </c>
      <c r="N46" s="32"/>
    </row>
    <row r="47" spans="1:14" s="29" customFormat="1" ht="25.5" x14ac:dyDescent="0.25">
      <c r="A47" s="34"/>
      <c r="B47" s="34"/>
      <c r="C47" s="34"/>
      <c r="D47" s="42"/>
      <c r="E47" s="36" t="s">
        <v>60</v>
      </c>
      <c r="F47" s="41"/>
      <c r="G47" s="43" t="s">
        <v>56</v>
      </c>
      <c r="H47" s="38">
        <v>0</v>
      </c>
      <c r="I47" s="38">
        <v>0</v>
      </c>
      <c r="J47" s="38">
        <v>0</v>
      </c>
      <c r="K47" s="39">
        <v>4220408.88</v>
      </c>
      <c r="L47" s="39">
        <f t="shared" ref="L47:L52" si="14">SUM(H47:K47)</f>
        <v>4220408.88</v>
      </c>
      <c r="M47" s="41"/>
      <c r="N47" s="44"/>
    </row>
    <row r="48" spans="1:14" s="29" customFormat="1" ht="25.5" x14ac:dyDescent="0.25">
      <c r="A48" s="34"/>
      <c r="B48" s="34"/>
      <c r="C48" s="34"/>
      <c r="D48" s="42"/>
      <c r="E48" s="36" t="s">
        <v>61</v>
      </c>
      <c r="F48" s="41"/>
      <c r="G48" s="43" t="s">
        <v>21</v>
      </c>
      <c r="H48" s="38">
        <v>0</v>
      </c>
      <c r="I48" s="38">
        <v>0</v>
      </c>
      <c r="J48" s="38">
        <v>0</v>
      </c>
      <c r="K48" s="39">
        <v>1802398.95</v>
      </c>
      <c r="L48" s="39">
        <f t="shared" si="14"/>
        <v>1802398.95</v>
      </c>
      <c r="M48" s="41"/>
      <c r="N48" s="44"/>
    </row>
    <row r="49" spans="1:14" s="29" customFormat="1" ht="25.5" x14ac:dyDescent="0.25">
      <c r="A49" s="47"/>
      <c r="B49" s="47"/>
      <c r="C49" s="47"/>
      <c r="D49" s="48"/>
      <c r="E49" s="49" t="s">
        <v>62</v>
      </c>
      <c r="F49" s="50"/>
      <c r="G49" s="51" t="s">
        <v>26</v>
      </c>
      <c r="H49" s="52">
        <v>0</v>
      </c>
      <c r="I49" s="52">
        <v>0</v>
      </c>
      <c r="J49" s="52">
        <v>0</v>
      </c>
      <c r="K49" s="53">
        <v>5092801.4800000004</v>
      </c>
      <c r="L49" s="53">
        <f t="shared" si="14"/>
        <v>5092801.4800000004</v>
      </c>
      <c r="M49" s="41"/>
      <c r="N49" s="44"/>
    </row>
    <row r="50" spans="1:14" s="29" customFormat="1" ht="38.25" x14ac:dyDescent="0.25">
      <c r="A50" s="34"/>
      <c r="B50" s="34"/>
      <c r="C50" s="34"/>
      <c r="D50" s="42"/>
      <c r="E50" s="36" t="s">
        <v>54</v>
      </c>
      <c r="F50" s="41"/>
      <c r="G50" s="43" t="s">
        <v>21</v>
      </c>
      <c r="H50" s="38">
        <v>0</v>
      </c>
      <c r="I50" s="38">
        <v>0</v>
      </c>
      <c r="J50" s="38">
        <v>0</v>
      </c>
      <c r="K50" s="39">
        <v>142458.6</v>
      </c>
      <c r="L50" s="39">
        <f t="shared" si="14"/>
        <v>142458.6</v>
      </c>
      <c r="M50" s="41"/>
      <c r="N50" s="44"/>
    </row>
    <row r="51" spans="1:14" s="29" customFormat="1" ht="38.25" x14ac:dyDescent="0.25">
      <c r="A51" s="34"/>
      <c r="B51" s="34"/>
      <c r="C51" s="34"/>
      <c r="D51" s="42"/>
      <c r="E51" s="36" t="s">
        <v>63</v>
      </c>
      <c r="F51" s="41"/>
      <c r="G51" s="43" t="s">
        <v>56</v>
      </c>
      <c r="H51" s="38">
        <v>0</v>
      </c>
      <c r="I51" s="38">
        <v>0</v>
      </c>
      <c r="J51" s="38">
        <v>0</v>
      </c>
      <c r="K51" s="39">
        <v>1001719.66</v>
      </c>
      <c r="L51" s="39">
        <f t="shared" si="14"/>
        <v>1001719.66</v>
      </c>
      <c r="M51" s="41"/>
      <c r="N51" s="44"/>
    </row>
    <row r="52" spans="1:14" s="29" customFormat="1" ht="25.5" x14ac:dyDescent="0.25">
      <c r="A52" s="34"/>
      <c r="B52" s="34"/>
      <c r="C52" s="34"/>
      <c r="D52" s="42"/>
      <c r="E52" s="36" t="s">
        <v>64</v>
      </c>
      <c r="F52" s="41"/>
      <c r="G52" s="43" t="s">
        <v>65</v>
      </c>
      <c r="H52" s="38">
        <v>0</v>
      </c>
      <c r="I52" s="38">
        <v>0</v>
      </c>
      <c r="J52" s="38">
        <v>0</v>
      </c>
      <c r="K52" s="39">
        <v>4872175.79</v>
      </c>
      <c r="L52" s="39">
        <f t="shared" si="14"/>
        <v>4872175.79</v>
      </c>
      <c r="M52" s="41"/>
      <c r="N52" s="44"/>
    </row>
    <row r="53" spans="1:14" s="29" customFormat="1" x14ac:dyDescent="0.25">
      <c r="A53" s="33"/>
      <c r="B53" s="33"/>
      <c r="C53" s="33"/>
      <c r="D53" s="35" t="s">
        <v>66</v>
      </c>
      <c r="E53" s="46" t="s">
        <v>67</v>
      </c>
      <c r="G53" s="30"/>
      <c r="H53" s="31">
        <f>SUM(H54:H57)</f>
        <v>0</v>
      </c>
      <c r="I53" s="31">
        <f t="shared" ref="I53:L53" si="15">SUM(I54:I57)</f>
        <v>0</v>
      </c>
      <c r="J53" s="31">
        <f t="shared" si="15"/>
        <v>0</v>
      </c>
      <c r="K53" s="25">
        <f t="shared" si="15"/>
        <v>6494407.7000000002</v>
      </c>
      <c r="L53" s="25">
        <f t="shared" si="15"/>
        <v>6494407.7000000002</v>
      </c>
      <c r="N53" s="32"/>
    </row>
    <row r="54" spans="1:14" s="29" customFormat="1" ht="25.5" x14ac:dyDescent="0.25">
      <c r="A54" s="34"/>
      <c r="B54" s="34"/>
      <c r="C54" s="34"/>
      <c r="D54" s="42"/>
      <c r="E54" s="36" t="s">
        <v>68</v>
      </c>
      <c r="F54" s="41"/>
      <c r="G54" s="43" t="s">
        <v>26</v>
      </c>
      <c r="H54" s="38">
        <v>0</v>
      </c>
      <c r="I54" s="38">
        <v>0</v>
      </c>
      <c r="J54" s="38">
        <v>0</v>
      </c>
      <c r="K54" s="39">
        <v>825589.11</v>
      </c>
      <c r="L54" s="39">
        <f>SUM(H54:K54)</f>
        <v>825589.11</v>
      </c>
      <c r="M54" s="41"/>
      <c r="N54" s="44"/>
    </row>
    <row r="55" spans="1:14" s="29" customFormat="1" x14ac:dyDescent="0.25">
      <c r="A55" s="34"/>
      <c r="B55" s="34"/>
      <c r="C55" s="34"/>
      <c r="D55" s="42"/>
      <c r="E55" s="36" t="s">
        <v>69</v>
      </c>
      <c r="F55" s="41"/>
      <c r="G55" s="43" t="s">
        <v>70</v>
      </c>
      <c r="H55" s="38">
        <v>0</v>
      </c>
      <c r="I55" s="38">
        <v>0</v>
      </c>
      <c r="J55" s="38">
        <v>0</v>
      </c>
      <c r="K55" s="39">
        <v>1438013.07</v>
      </c>
      <c r="L55" s="39">
        <f>SUM(H55:K55)</f>
        <v>1438013.07</v>
      </c>
      <c r="M55" s="41"/>
      <c r="N55" s="44"/>
    </row>
    <row r="56" spans="1:14" s="29" customFormat="1" ht="25.5" x14ac:dyDescent="0.25">
      <c r="A56" s="34"/>
      <c r="B56" s="34"/>
      <c r="C56" s="34"/>
      <c r="D56" s="42"/>
      <c r="E56" s="36" t="s">
        <v>71</v>
      </c>
      <c r="F56" s="41"/>
      <c r="G56" s="43" t="s">
        <v>26</v>
      </c>
      <c r="H56" s="38">
        <v>0</v>
      </c>
      <c r="I56" s="38">
        <v>0</v>
      </c>
      <c r="J56" s="38">
        <v>0</v>
      </c>
      <c r="K56" s="39">
        <v>3676437.77</v>
      </c>
      <c r="L56" s="39">
        <f>SUM(H56:K56)</f>
        <v>3676437.77</v>
      </c>
      <c r="M56" s="41"/>
      <c r="N56" s="44"/>
    </row>
    <row r="57" spans="1:14" s="29" customFormat="1" ht="25.5" x14ac:dyDescent="0.25">
      <c r="A57" s="34"/>
      <c r="B57" s="34"/>
      <c r="C57" s="34"/>
      <c r="D57" s="42"/>
      <c r="E57" s="36" t="s">
        <v>72</v>
      </c>
      <c r="F57" s="41"/>
      <c r="G57" s="43" t="s">
        <v>73</v>
      </c>
      <c r="H57" s="38">
        <v>0</v>
      </c>
      <c r="I57" s="38">
        <v>0</v>
      </c>
      <c r="J57" s="38">
        <v>0</v>
      </c>
      <c r="K57" s="39">
        <v>554367.75</v>
      </c>
      <c r="L57" s="39">
        <f>SUM(H57:K57)</f>
        <v>554367.75</v>
      </c>
      <c r="M57" s="41"/>
      <c r="N57" s="44"/>
    </row>
    <row r="58" spans="1:14" s="29" customFormat="1" x14ac:dyDescent="0.25">
      <c r="A58" s="34"/>
      <c r="B58" s="34"/>
      <c r="C58" s="28" t="s">
        <v>74</v>
      </c>
      <c r="D58" s="28"/>
      <c r="E58" s="28"/>
      <c r="F58" s="41"/>
      <c r="G58" s="43"/>
      <c r="H58" s="31">
        <f>SUM(H59)</f>
        <v>0</v>
      </c>
      <c r="I58" s="31">
        <f t="shared" ref="I58:L58" si="16">SUM(I59)</f>
        <v>0</v>
      </c>
      <c r="J58" s="31">
        <f t="shared" si="16"/>
        <v>0</v>
      </c>
      <c r="K58" s="25">
        <f t="shared" si="16"/>
        <v>4728844.2</v>
      </c>
      <c r="L58" s="25">
        <f t="shared" si="16"/>
        <v>4728844.2</v>
      </c>
      <c r="M58" s="41"/>
      <c r="N58" s="44"/>
    </row>
    <row r="59" spans="1:14" s="29" customFormat="1" ht="25.5" x14ac:dyDescent="0.25">
      <c r="A59" s="33"/>
      <c r="B59" s="33"/>
      <c r="C59" s="33"/>
      <c r="D59" s="35" t="s">
        <v>75</v>
      </c>
      <c r="E59" s="46" t="s">
        <v>76</v>
      </c>
      <c r="G59" s="30"/>
      <c r="H59" s="31">
        <f>SUM(H60:H61)</f>
        <v>0</v>
      </c>
      <c r="I59" s="31">
        <f t="shared" ref="I59:L59" si="17">SUM(I60:I61)</f>
        <v>0</v>
      </c>
      <c r="J59" s="31">
        <f t="shared" si="17"/>
        <v>0</v>
      </c>
      <c r="K59" s="25">
        <f t="shared" si="17"/>
        <v>4728844.2</v>
      </c>
      <c r="L59" s="25">
        <f t="shared" si="17"/>
        <v>4728844.2</v>
      </c>
      <c r="N59" s="32"/>
    </row>
    <row r="60" spans="1:14" s="29" customFormat="1" ht="25.5" x14ac:dyDescent="0.25">
      <c r="A60" s="34"/>
      <c r="B60" s="34"/>
      <c r="C60" s="34"/>
      <c r="D60" s="42"/>
      <c r="E60" s="36" t="s">
        <v>77</v>
      </c>
      <c r="F60" s="41"/>
      <c r="G60" s="43" t="s">
        <v>78</v>
      </c>
      <c r="H60" s="38">
        <v>0</v>
      </c>
      <c r="I60" s="38">
        <v>0</v>
      </c>
      <c r="J60" s="38">
        <v>0</v>
      </c>
      <c r="K60" s="39">
        <v>1672373.41</v>
      </c>
      <c r="L60" s="39">
        <f t="shared" ref="L60:L61" si="18">SUM(H60:K60)</f>
        <v>1672373.41</v>
      </c>
      <c r="M60" s="41"/>
      <c r="N60" s="44"/>
    </row>
    <row r="61" spans="1:14" s="29" customFormat="1" ht="25.5" x14ac:dyDescent="0.25">
      <c r="A61" s="34"/>
      <c r="B61" s="34"/>
      <c r="C61" s="34"/>
      <c r="D61" s="42"/>
      <c r="E61" s="36" t="s">
        <v>79</v>
      </c>
      <c r="F61" s="41"/>
      <c r="G61" s="43" t="s">
        <v>80</v>
      </c>
      <c r="H61" s="38">
        <v>0</v>
      </c>
      <c r="I61" s="38">
        <v>0</v>
      </c>
      <c r="J61" s="38">
        <v>0</v>
      </c>
      <c r="K61" s="39">
        <v>3056470.79</v>
      </c>
      <c r="L61" s="39">
        <f t="shared" si="18"/>
        <v>3056470.79</v>
      </c>
      <c r="M61" s="41"/>
      <c r="N61" s="44"/>
    </row>
    <row r="62" spans="1:14" s="29" customFormat="1" x14ac:dyDescent="0.25">
      <c r="A62" s="34"/>
      <c r="B62" s="34"/>
      <c r="C62" s="54" t="s">
        <v>81</v>
      </c>
      <c r="D62" s="54"/>
      <c r="E62" s="54"/>
      <c r="F62" s="41"/>
      <c r="G62" s="43"/>
      <c r="H62" s="31">
        <f>SUM(H63,H124,H139,H144)</f>
        <v>0</v>
      </c>
      <c r="I62" s="31">
        <f t="shared" ref="I62:L62" si="19">SUM(I63,I124,I139,I144)</f>
        <v>0</v>
      </c>
      <c r="J62" s="31">
        <f t="shared" si="19"/>
        <v>0</v>
      </c>
      <c r="K62" s="25">
        <f t="shared" si="19"/>
        <v>443324122.5999999</v>
      </c>
      <c r="L62" s="25">
        <f t="shared" si="19"/>
        <v>443324122.5999999</v>
      </c>
      <c r="M62" s="41"/>
      <c r="N62" s="44"/>
    </row>
    <row r="63" spans="1:14" s="29" customFormat="1" x14ac:dyDescent="0.25">
      <c r="A63" s="33"/>
      <c r="B63" s="33"/>
      <c r="C63" s="33"/>
      <c r="D63" s="35" t="s">
        <v>82</v>
      </c>
      <c r="E63" s="46" t="s">
        <v>83</v>
      </c>
      <c r="G63" s="30"/>
      <c r="H63" s="31">
        <f>SUM(H64:H123)</f>
        <v>0</v>
      </c>
      <c r="I63" s="31">
        <f t="shared" ref="I63:L63" si="20">SUM(I64:I123)</f>
        <v>0</v>
      </c>
      <c r="J63" s="31">
        <f t="shared" si="20"/>
        <v>0</v>
      </c>
      <c r="K63" s="25">
        <f t="shared" si="20"/>
        <v>246685234.12999991</v>
      </c>
      <c r="L63" s="25">
        <f t="shared" si="20"/>
        <v>246685234.12999991</v>
      </c>
      <c r="N63" s="32"/>
    </row>
    <row r="64" spans="1:14" s="29" customFormat="1" x14ac:dyDescent="0.25">
      <c r="A64" s="33"/>
      <c r="B64" s="33"/>
      <c r="C64" s="33"/>
      <c r="D64" s="35"/>
      <c r="E64" s="36" t="s">
        <v>84</v>
      </c>
      <c r="G64" s="37" t="s">
        <v>33</v>
      </c>
      <c r="H64" s="38">
        <v>0</v>
      </c>
      <c r="I64" s="38">
        <v>0</v>
      </c>
      <c r="J64" s="38">
        <v>0</v>
      </c>
      <c r="K64" s="39">
        <v>843185.07</v>
      </c>
      <c r="L64" s="39">
        <f t="shared" ref="L64:L123" si="21">SUM(H64:K64)</f>
        <v>843185.07</v>
      </c>
      <c r="N64" s="32"/>
    </row>
    <row r="65" spans="1:14" s="29" customFormat="1" ht="25.5" x14ac:dyDescent="0.25">
      <c r="A65" s="33"/>
      <c r="B65" s="33"/>
      <c r="C65" s="33"/>
      <c r="D65" s="35"/>
      <c r="E65" s="36" t="s">
        <v>85</v>
      </c>
      <c r="G65" s="37" t="s">
        <v>33</v>
      </c>
      <c r="H65" s="38">
        <v>0</v>
      </c>
      <c r="I65" s="38">
        <v>0</v>
      </c>
      <c r="J65" s="38">
        <v>0</v>
      </c>
      <c r="K65" s="39">
        <v>3991657.46</v>
      </c>
      <c r="L65" s="39">
        <f t="shared" si="21"/>
        <v>3991657.46</v>
      </c>
      <c r="N65" s="32"/>
    </row>
    <row r="66" spans="1:14" s="29" customFormat="1" ht="38.25" x14ac:dyDescent="0.25">
      <c r="A66" s="33"/>
      <c r="B66" s="33"/>
      <c r="C66" s="33"/>
      <c r="D66" s="35"/>
      <c r="E66" s="36" t="s">
        <v>38</v>
      </c>
      <c r="G66" s="37" t="s">
        <v>39</v>
      </c>
      <c r="H66" s="55">
        <v>0</v>
      </c>
      <c r="I66" s="55">
        <v>0</v>
      </c>
      <c r="J66" s="55">
        <v>0</v>
      </c>
      <c r="K66" s="39">
        <v>4137339.6</v>
      </c>
      <c r="L66" s="39">
        <f t="shared" si="21"/>
        <v>4137339.6</v>
      </c>
      <c r="N66" s="32"/>
    </row>
    <row r="67" spans="1:14" s="29" customFormat="1" x14ac:dyDescent="0.25">
      <c r="A67" s="34"/>
      <c r="B67" s="34"/>
      <c r="C67" s="34"/>
      <c r="D67" s="42"/>
      <c r="E67" s="36" t="s">
        <v>86</v>
      </c>
      <c r="F67" s="41"/>
      <c r="G67" s="43" t="s">
        <v>30</v>
      </c>
      <c r="H67" s="38">
        <v>0</v>
      </c>
      <c r="I67" s="38">
        <v>0</v>
      </c>
      <c r="J67" s="38">
        <v>0</v>
      </c>
      <c r="K67" s="39">
        <v>3265532.03</v>
      </c>
      <c r="L67" s="39">
        <f t="shared" si="21"/>
        <v>3265532.03</v>
      </c>
      <c r="M67" s="41"/>
      <c r="N67" s="44"/>
    </row>
    <row r="68" spans="1:14" s="29" customFormat="1" ht="25.5" x14ac:dyDescent="0.25">
      <c r="A68" s="34"/>
      <c r="B68" s="34"/>
      <c r="C68" s="34"/>
      <c r="D68" s="42"/>
      <c r="E68" s="36" t="s">
        <v>87</v>
      </c>
      <c r="F68" s="41"/>
      <c r="G68" s="43" t="s">
        <v>88</v>
      </c>
      <c r="H68" s="38">
        <v>0</v>
      </c>
      <c r="I68" s="38">
        <v>0</v>
      </c>
      <c r="J68" s="38">
        <v>0</v>
      </c>
      <c r="K68" s="39">
        <v>2036767.72</v>
      </c>
      <c r="L68" s="39">
        <f t="shared" si="21"/>
        <v>2036767.72</v>
      </c>
      <c r="M68" s="41"/>
      <c r="N68" s="44"/>
    </row>
    <row r="69" spans="1:14" s="29" customFormat="1" x14ac:dyDescent="0.25">
      <c r="A69" s="34"/>
      <c r="B69" s="34"/>
      <c r="C69" s="34"/>
      <c r="D69" s="42"/>
      <c r="E69" s="36" t="s">
        <v>89</v>
      </c>
      <c r="F69" s="41"/>
      <c r="G69" s="43" t="s">
        <v>90</v>
      </c>
      <c r="H69" s="38">
        <v>0</v>
      </c>
      <c r="I69" s="38">
        <v>0</v>
      </c>
      <c r="J69" s="38">
        <v>0</v>
      </c>
      <c r="K69" s="39">
        <v>2385030.4</v>
      </c>
      <c r="L69" s="39">
        <f t="shared" si="21"/>
        <v>2385030.4</v>
      </c>
      <c r="M69" s="41"/>
      <c r="N69" s="44"/>
    </row>
    <row r="70" spans="1:14" s="29" customFormat="1" ht="25.5" x14ac:dyDescent="0.25">
      <c r="A70" s="34"/>
      <c r="B70" s="34"/>
      <c r="C70" s="34"/>
      <c r="D70" s="42"/>
      <c r="E70" s="36" t="s">
        <v>91</v>
      </c>
      <c r="F70" s="41"/>
      <c r="G70" s="43" t="s">
        <v>92</v>
      </c>
      <c r="H70" s="38">
        <v>0</v>
      </c>
      <c r="I70" s="38">
        <v>0</v>
      </c>
      <c r="J70" s="38">
        <v>0</v>
      </c>
      <c r="K70" s="39">
        <v>682669.2</v>
      </c>
      <c r="L70" s="39">
        <f t="shared" si="21"/>
        <v>682669.2</v>
      </c>
      <c r="M70" s="41"/>
      <c r="N70" s="44"/>
    </row>
    <row r="71" spans="1:14" s="29" customFormat="1" x14ac:dyDescent="0.25">
      <c r="A71" s="34"/>
      <c r="B71" s="34"/>
      <c r="C71" s="34"/>
      <c r="D71" s="42"/>
      <c r="E71" s="36" t="s">
        <v>93</v>
      </c>
      <c r="F71" s="41"/>
      <c r="G71" s="43" t="s">
        <v>94</v>
      </c>
      <c r="H71" s="38">
        <v>0</v>
      </c>
      <c r="I71" s="38">
        <v>0</v>
      </c>
      <c r="J71" s="38">
        <v>0</v>
      </c>
      <c r="K71" s="39">
        <v>551386.5</v>
      </c>
      <c r="L71" s="39">
        <f t="shared" si="21"/>
        <v>551386.5</v>
      </c>
      <c r="M71" s="41"/>
      <c r="N71" s="44"/>
    </row>
    <row r="72" spans="1:14" s="29" customFormat="1" ht="12.75" customHeight="1" x14ac:dyDescent="0.25">
      <c r="A72" s="34"/>
      <c r="B72" s="34"/>
      <c r="C72" s="34"/>
      <c r="D72" s="42"/>
      <c r="E72" s="36" t="s">
        <v>95</v>
      </c>
      <c r="F72" s="41"/>
      <c r="G72" s="43" t="s">
        <v>70</v>
      </c>
      <c r="H72" s="38">
        <v>0</v>
      </c>
      <c r="I72" s="38">
        <v>0</v>
      </c>
      <c r="J72" s="38">
        <v>0</v>
      </c>
      <c r="K72" s="39">
        <v>1619758.8</v>
      </c>
      <c r="L72" s="39">
        <f t="shared" si="21"/>
        <v>1619758.8</v>
      </c>
      <c r="M72" s="41"/>
      <c r="N72" s="44"/>
    </row>
    <row r="73" spans="1:14" s="29" customFormat="1" ht="25.5" x14ac:dyDescent="0.25">
      <c r="A73" s="34"/>
      <c r="B73" s="34"/>
      <c r="C73" s="34"/>
      <c r="D73" s="35"/>
      <c r="E73" s="36" t="s">
        <v>96</v>
      </c>
      <c r="F73" s="41"/>
      <c r="G73" s="43" t="s">
        <v>88</v>
      </c>
      <c r="H73" s="38">
        <v>0</v>
      </c>
      <c r="I73" s="38">
        <v>0</v>
      </c>
      <c r="J73" s="38">
        <v>0</v>
      </c>
      <c r="K73" s="39">
        <v>2503508.1800000002</v>
      </c>
      <c r="L73" s="39">
        <f t="shared" si="21"/>
        <v>2503508.1800000002</v>
      </c>
      <c r="N73" s="44"/>
    </row>
    <row r="74" spans="1:14" s="29" customFormat="1" ht="25.5" x14ac:dyDescent="0.25">
      <c r="A74" s="34"/>
      <c r="B74" s="34"/>
      <c r="C74" s="34"/>
      <c r="D74" s="42"/>
      <c r="E74" s="36" t="s">
        <v>97</v>
      </c>
      <c r="F74" s="41"/>
      <c r="G74" s="43" t="s">
        <v>98</v>
      </c>
      <c r="H74" s="38">
        <v>0</v>
      </c>
      <c r="I74" s="38">
        <v>0</v>
      </c>
      <c r="J74" s="38">
        <v>0</v>
      </c>
      <c r="K74" s="39">
        <v>5903303.6500000004</v>
      </c>
      <c r="L74" s="39">
        <f t="shared" si="21"/>
        <v>5903303.6500000004</v>
      </c>
      <c r="M74" s="41"/>
      <c r="N74" s="44"/>
    </row>
    <row r="75" spans="1:14" s="29" customFormat="1" ht="25.5" x14ac:dyDescent="0.25">
      <c r="A75" s="33"/>
      <c r="B75" s="33"/>
      <c r="C75" s="33"/>
      <c r="D75" s="35"/>
      <c r="E75" s="36" t="s">
        <v>99</v>
      </c>
      <c r="G75" s="37" t="s">
        <v>92</v>
      </c>
      <c r="H75" s="38">
        <v>0</v>
      </c>
      <c r="I75" s="38">
        <v>0</v>
      </c>
      <c r="J75" s="38">
        <v>0</v>
      </c>
      <c r="K75" s="39">
        <v>855001.2</v>
      </c>
      <c r="L75" s="39">
        <f t="shared" si="21"/>
        <v>855001.2</v>
      </c>
      <c r="N75" s="32"/>
    </row>
    <row r="76" spans="1:14" s="41" customFormat="1" ht="25.5" x14ac:dyDescent="0.25">
      <c r="A76" s="34"/>
      <c r="B76" s="34"/>
      <c r="C76" s="34"/>
      <c r="D76" s="42"/>
      <c r="E76" s="36" t="s">
        <v>100</v>
      </c>
      <c r="G76" s="43" t="s">
        <v>90</v>
      </c>
      <c r="H76" s="38">
        <v>0</v>
      </c>
      <c r="I76" s="38">
        <v>0</v>
      </c>
      <c r="J76" s="38">
        <v>0</v>
      </c>
      <c r="K76" s="39">
        <v>2890563.61</v>
      </c>
      <c r="L76" s="39">
        <f t="shared" si="21"/>
        <v>2890563.61</v>
      </c>
      <c r="N76" s="44"/>
    </row>
    <row r="77" spans="1:14" s="29" customFormat="1" ht="25.5" x14ac:dyDescent="0.25">
      <c r="A77" s="33"/>
      <c r="B77" s="33"/>
      <c r="C77" s="33"/>
      <c r="D77" s="35"/>
      <c r="E77" s="36" t="s">
        <v>101</v>
      </c>
      <c r="G77" s="37" t="s">
        <v>94</v>
      </c>
      <c r="H77" s="38">
        <v>0</v>
      </c>
      <c r="I77" s="38">
        <v>0</v>
      </c>
      <c r="J77" s="38">
        <v>0</v>
      </c>
      <c r="K77" s="39">
        <v>692534.1</v>
      </c>
      <c r="L77" s="39">
        <f t="shared" si="21"/>
        <v>692534.1</v>
      </c>
      <c r="N77" s="32"/>
    </row>
    <row r="78" spans="1:14" s="29" customFormat="1" ht="25.5" x14ac:dyDescent="0.25">
      <c r="A78" s="33"/>
      <c r="B78" s="33"/>
      <c r="C78" s="33"/>
      <c r="D78" s="35"/>
      <c r="E78" s="36" t="s">
        <v>102</v>
      </c>
      <c r="G78" s="37" t="s">
        <v>70</v>
      </c>
      <c r="H78" s="38">
        <v>0</v>
      </c>
      <c r="I78" s="38">
        <v>0</v>
      </c>
      <c r="J78" s="38">
        <v>0</v>
      </c>
      <c r="K78" s="39">
        <v>1914848.62</v>
      </c>
      <c r="L78" s="39">
        <f t="shared" si="21"/>
        <v>1914848.62</v>
      </c>
      <c r="M78" s="40"/>
      <c r="N78" s="32"/>
    </row>
    <row r="79" spans="1:14" s="29" customFormat="1" ht="25.5" x14ac:dyDescent="0.25">
      <c r="A79" s="34"/>
      <c r="B79" s="34"/>
      <c r="C79" s="34"/>
      <c r="D79" s="42"/>
      <c r="E79" s="36" t="s">
        <v>103</v>
      </c>
      <c r="F79" s="41"/>
      <c r="G79" s="43" t="s">
        <v>94</v>
      </c>
      <c r="H79" s="38">
        <v>0</v>
      </c>
      <c r="I79" s="38">
        <v>0</v>
      </c>
      <c r="J79" s="38">
        <v>0</v>
      </c>
      <c r="K79" s="39">
        <v>4256761.18</v>
      </c>
      <c r="L79" s="39">
        <f t="shared" si="21"/>
        <v>4256761.18</v>
      </c>
      <c r="M79" s="41"/>
      <c r="N79" s="44"/>
    </row>
    <row r="80" spans="1:14" s="29" customFormat="1" ht="38.25" x14ac:dyDescent="0.25">
      <c r="A80" s="56"/>
      <c r="B80" s="56"/>
      <c r="C80" s="56"/>
      <c r="D80" s="16"/>
      <c r="E80" s="57" t="s">
        <v>104</v>
      </c>
      <c r="F80" s="18"/>
      <c r="G80" s="58" t="s">
        <v>105</v>
      </c>
      <c r="H80" s="59">
        <v>0</v>
      </c>
      <c r="I80" s="59">
        <v>0</v>
      </c>
      <c r="J80" s="59">
        <v>0</v>
      </c>
      <c r="K80" s="39">
        <v>3810494.73</v>
      </c>
      <c r="L80" s="39">
        <f t="shared" si="21"/>
        <v>3810494.73</v>
      </c>
      <c r="M80" s="18"/>
      <c r="N80" s="60"/>
    </row>
    <row r="81" spans="1:14" s="29" customFormat="1" ht="51" x14ac:dyDescent="0.25">
      <c r="A81" s="33"/>
      <c r="B81" s="33"/>
      <c r="C81" s="33"/>
      <c r="D81" s="35"/>
      <c r="E81" s="36" t="s">
        <v>106</v>
      </c>
      <c r="G81" s="37" t="s">
        <v>107</v>
      </c>
      <c r="H81" s="55">
        <v>0</v>
      </c>
      <c r="I81" s="55">
        <v>0</v>
      </c>
      <c r="J81" s="55">
        <v>0</v>
      </c>
      <c r="K81" s="39">
        <v>5285561.7699999996</v>
      </c>
      <c r="L81" s="39">
        <f t="shared" si="21"/>
        <v>5285561.7699999996</v>
      </c>
      <c r="N81" s="32"/>
    </row>
    <row r="82" spans="1:14" s="29" customFormat="1" ht="38.25" x14ac:dyDescent="0.25">
      <c r="A82" s="33"/>
      <c r="B82" s="33"/>
      <c r="C82" s="33"/>
      <c r="D82" s="35"/>
      <c r="E82" s="36" t="s">
        <v>108</v>
      </c>
      <c r="G82" s="37" t="s">
        <v>109</v>
      </c>
      <c r="H82" s="38">
        <v>0</v>
      </c>
      <c r="I82" s="38">
        <v>0</v>
      </c>
      <c r="J82" s="38">
        <v>0</v>
      </c>
      <c r="K82" s="39">
        <v>6440736.4800000004</v>
      </c>
      <c r="L82" s="39">
        <f t="shared" si="21"/>
        <v>6440736.4800000004</v>
      </c>
      <c r="M82" s="40"/>
      <c r="N82" s="32"/>
    </row>
    <row r="83" spans="1:14" s="29" customFormat="1" ht="25.5" customHeight="1" x14ac:dyDescent="0.25">
      <c r="A83" s="56"/>
      <c r="B83" s="56"/>
      <c r="C83" s="56"/>
      <c r="D83" s="16"/>
      <c r="E83" s="57" t="s">
        <v>110</v>
      </c>
      <c r="F83" s="18"/>
      <c r="G83" s="58" t="s">
        <v>111</v>
      </c>
      <c r="H83" s="59">
        <v>0</v>
      </c>
      <c r="I83" s="59">
        <v>0</v>
      </c>
      <c r="J83" s="59">
        <v>0</v>
      </c>
      <c r="K83" s="39">
        <v>3144111.89</v>
      </c>
      <c r="L83" s="39">
        <f t="shared" si="21"/>
        <v>3144111.89</v>
      </c>
      <c r="M83" s="18"/>
      <c r="N83" s="60"/>
    </row>
    <row r="84" spans="1:14" s="29" customFormat="1" ht="25.5" x14ac:dyDescent="0.25">
      <c r="A84" s="56"/>
      <c r="B84" s="56"/>
      <c r="C84" s="56"/>
      <c r="D84" s="16"/>
      <c r="E84" s="57" t="s">
        <v>112</v>
      </c>
      <c r="F84" s="18"/>
      <c r="G84" s="58" t="s">
        <v>94</v>
      </c>
      <c r="H84" s="59">
        <v>0</v>
      </c>
      <c r="I84" s="59">
        <v>0</v>
      </c>
      <c r="J84" s="59">
        <v>0</v>
      </c>
      <c r="K84" s="39">
        <v>3144270.3</v>
      </c>
      <c r="L84" s="39">
        <f t="shared" si="21"/>
        <v>3144270.3</v>
      </c>
      <c r="M84" s="18"/>
      <c r="N84" s="60"/>
    </row>
    <row r="85" spans="1:14" s="41" customFormat="1" ht="25.5" x14ac:dyDescent="0.25">
      <c r="A85" s="33"/>
      <c r="B85" s="33"/>
      <c r="C85" s="33"/>
      <c r="D85" s="35"/>
      <c r="E85" s="36" t="s">
        <v>113</v>
      </c>
      <c r="F85" s="29"/>
      <c r="G85" s="37" t="s">
        <v>114</v>
      </c>
      <c r="H85" s="55">
        <v>0</v>
      </c>
      <c r="I85" s="55">
        <v>0</v>
      </c>
      <c r="J85" s="55">
        <v>0</v>
      </c>
      <c r="K85" s="39">
        <v>2305108.9500000002</v>
      </c>
      <c r="L85" s="39">
        <f t="shared" si="21"/>
        <v>2305108.9500000002</v>
      </c>
      <c r="M85" s="29"/>
      <c r="N85" s="32"/>
    </row>
    <row r="86" spans="1:14" s="29" customFormat="1" ht="25.5" customHeight="1" x14ac:dyDescent="0.25">
      <c r="A86" s="33"/>
      <c r="B86" s="33"/>
      <c r="C86" s="33"/>
      <c r="D86" s="35"/>
      <c r="E86" s="36" t="s">
        <v>115</v>
      </c>
      <c r="G86" s="37" t="s">
        <v>116</v>
      </c>
      <c r="H86" s="55">
        <v>0</v>
      </c>
      <c r="I86" s="55">
        <v>0</v>
      </c>
      <c r="J86" s="55">
        <v>0</v>
      </c>
      <c r="K86" s="39">
        <v>4198730.03</v>
      </c>
      <c r="L86" s="39">
        <f t="shared" si="21"/>
        <v>4198730.03</v>
      </c>
      <c r="N86" s="32"/>
    </row>
    <row r="87" spans="1:14" s="29" customFormat="1" ht="25.5" x14ac:dyDescent="0.25">
      <c r="A87" s="33"/>
      <c r="B87" s="33"/>
      <c r="C87" s="33"/>
      <c r="D87" s="35"/>
      <c r="E87" s="36" t="s">
        <v>117</v>
      </c>
      <c r="G87" s="37" t="s">
        <v>116</v>
      </c>
      <c r="H87" s="55">
        <v>0</v>
      </c>
      <c r="I87" s="55">
        <v>0</v>
      </c>
      <c r="J87" s="55">
        <v>0</v>
      </c>
      <c r="K87" s="39">
        <v>4229731.71</v>
      </c>
      <c r="L87" s="39">
        <f t="shared" si="21"/>
        <v>4229731.71</v>
      </c>
      <c r="N87" s="32"/>
    </row>
    <row r="88" spans="1:14" s="29" customFormat="1" ht="25.5" x14ac:dyDescent="0.25">
      <c r="A88" s="61"/>
      <c r="B88" s="61"/>
      <c r="C88" s="61"/>
      <c r="D88" s="62"/>
      <c r="E88" s="49" t="s">
        <v>118</v>
      </c>
      <c r="F88" s="63"/>
      <c r="G88" s="64" t="s">
        <v>119</v>
      </c>
      <c r="H88" s="65">
        <v>0</v>
      </c>
      <c r="I88" s="65">
        <v>0</v>
      </c>
      <c r="J88" s="65">
        <v>0</v>
      </c>
      <c r="K88" s="53">
        <v>6293971.96</v>
      </c>
      <c r="L88" s="53">
        <f t="shared" si="21"/>
        <v>6293971.96</v>
      </c>
      <c r="N88" s="32"/>
    </row>
    <row r="89" spans="1:14" s="29" customFormat="1" ht="38.25" x14ac:dyDescent="0.25">
      <c r="A89" s="33"/>
      <c r="B89" s="33"/>
      <c r="C89" s="33"/>
      <c r="D89" s="35"/>
      <c r="E89" s="36" t="s">
        <v>120</v>
      </c>
      <c r="G89" s="37" t="s">
        <v>90</v>
      </c>
      <c r="H89" s="55">
        <v>0</v>
      </c>
      <c r="I89" s="55">
        <v>0</v>
      </c>
      <c r="J89" s="55">
        <v>0</v>
      </c>
      <c r="K89" s="39">
        <v>3147061</v>
      </c>
      <c r="L89" s="39">
        <f t="shared" si="21"/>
        <v>3147061</v>
      </c>
      <c r="N89" s="32"/>
    </row>
    <row r="90" spans="1:14" s="29" customFormat="1" ht="38.25" x14ac:dyDescent="0.25">
      <c r="A90" s="33"/>
      <c r="B90" s="33"/>
      <c r="C90" s="33"/>
      <c r="D90" s="35"/>
      <c r="E90" s="36" t="s">
        <v>121</v>
      </c>
      <c r="G90" s="37" t="s">
        <v>73</v>
      </c>
      <c r="H90" s="55">
        <v>0</v>
      </c>
      <c r="I90" s="55">
        <v>0</v>
      </c>
      <c r="J90" s="55">
        <v>0</v>
      </c>
      <c r="K90" s="39">
        <v>2967865.61</v>
      </c>
      <c r="L90" s="39">
        <f t="shared" si="21"/>
        <v>2967865.61</v>
      </c>
      <c r="N90" s="32"/>
    </row>
    <row r="91" spans="1:14" s="29" customFormat="1" ht="38.25" x14ac:dyDescent="0.25">
      <c r="A91" s="33"/>
      <c r="B91" s="33"/>
      <c r="C91" s="33"/>
      <c r="D91" s="35"/>
      <c r="E91" s="36" t="s">
        <v>122</v>
      </c>
      <c r="G91" s="37" t="s">
        <v>123</v>
      </c>
      <c r="H91" s="55">
        <v>0</v>
      </c>
      <c r="I91" s="55">
        <v>0</v>
      </c>
      <c r="J91" s="55">
        <v>0</v>
      </c>
      <c r="K91" s="39">
        <v>4803393.45</v>
      </c>
      <c r="L91" s="39">
        <f t="shared" si="21"/>
        <v>4803393.45</v>
      </c>
      <c r="N91" s="32"/>
    </row>
    <row r="92" spans="1:14" s="41" customFormat="1" ht="38.25" x14ac:dyDescent="0.25">
      <c r="A92" s="33"/>
      <c r="B92" s="33"/>
      <c r="C92" s="33"/>
      <c r="D92" s="35"/>
      <c r="E92" s="36" t="s">
        <v>124</v>
      </c>
      <c r="F92" s="29"/>
      <c r="G92" s="37" t="s">
        <v>114</v>
      </c>
      <c r="H92" s="55">
        <v>0</v>
      </c>
      <c r="I92" s="55">
        <v>0</v>
      </c>
      <c r="J92" s="55">
        <v>0</v>
      </c>
      <c r="K92" s="39">
        <v>2748927.6</v>
      </c>
      <c r="L92" s="39">
        <f t="shared" si="21"/>
        <v>2748927.6</v>
      </c>
      <c r="M92" s="29"/>
      <c r="N92" s="32"/>
    </row>
    <row r="93" spans="1:14" s="29" customFormat="1" ht="25.5" x14ac:dyDescent="0.25">
      <c r="A93" s="33"/>
      <c r="B93" s="33"/>
      <c r="C93" s="33"/>
      <c r="D93" s="35"/>
      <c r="E93" s="36" t="s">
        <v>125</v>
      </c>
      <c r="G93" s="37" t="s">
        <v>109</v>
      </c>
      <c r="H93" s="55">
        <v>0</v>
      </c>
      <c r="I93" s="55">
        <v>0</v>
      </c>
      <c r="J93" s="55">
        <v>0</v>
      </c>
      <c r="K93" s="39">
        <v>3220257.31</v>
      </c>
      <c r="L93" s="39">
        <f t="shared" si="21"/>
        <v>3220257.31</v>
      </c>
      <c r="N93" s="32"/>
    </row>
    <row r="94" spans="1:14" s="29" customFormat="1" ht="25.5" x14ac:dyDescent="0.25">
      <c r="A94" s="33"/>
      <c r="B94" s="33"/>
      <c r="C94" s="33"/>
      <c r="D94" s="35"/>
      <c r="E94" s="36" t="s">
        <v>126</v>
      </c>
      <c r="G94" s="37" t="s">
        <v>26</v>
      </c>
      <c r="H94" s="38">
        <v>0</v>
      </c>
      <c r="I94" s="38">
        <v>0</v>
      </c>
      <c r="J94" s="38">
        <v>0</v>
      </c>
      <c r="K94" s="39">
        <v>4054625.36</v>
      </c>
      <c r="L94" s="39">
        <f t="shared" si="21"/>
        <v>4054625.36</v>
      </c>
      <c r="N94" s="32"/>
    </row>
    <row r="95" spans="1:14" s="29" customFormat="1" ht="38.25" x14ac:dyDescent="0.25">
      <c r="A95" s="33"/>
      <c r="B95" s="33"/>
      <c r="C95" s="33"/>
      <c r="D95" s="35"/>
      <c r="E95" s="36" t="s">
        <v>127</v>
      </c>
      <c r="G95" s="37" t="s">
        <v>90</v>
      </c>
      <c r="H95" s="55">
        <v>0</v>
      </c>
      <c r="I95" s="55">
        <v>0</v>
      </c>
      <c r="J95" s="55">
        <v>0</v>
      </c>
      <c r="K95" s="39">
        <v>7578124.5</v>
      </c>
      <c r="L95" s="39">
        <f t="shared" si="21"/>
        <v>7578124.5</v>
      </c>
      <c r="N95" s="32"/>
    </row>
    <row r="96" spans="1:14" s="29" customFormat="1" ht="25.5" x14ac:dyDescent="0.25">
      <c r="A96" s="33"/>
      <c r="B96" s="33"/>
      <c r="C96" s="33"/>
      <c r="D96" s="35"/>
      <c r="E96" s="36" t="s">
        <v>128</v>
      </c>
      <c r="G96" s="37" t="s">
        <v>129</v>
      </c>
      <c r="H96" s="55">
        <v>0</v>
      </c>
      <c r="I96" s="55">
        <v>0</v>
      </c>
      <c r="J96" s="55">
        <v>0</v>
      </c>
      <c r="K96" s="39">
        <v>2911605.89</v>
      </c>
      <c r="L96" s="39">
        <f t="shared" si="21"/>
        <v>2911605.89</v>
      </c>
      <c r="N96" s="32"/>
    </row>
    <row r="97" spans="1:14" s="29" customFormat="1" ht="25.5" x14ac:dyDescent="0.25">
      <c r="A97" s="33"/>
      <c r="B97" s="33"/>
      <c r="C97" s="33"/>
      <c r="D97" s="35"/>
      <c r="E97" s="36" t="s">
        <v>130</v>
      </c>
      <c r="G97" s="37" t="s">
        <v>114</v>
      </c>
      <c r="H97" s="55">
        <v>0</v>
      </c>
      <c r="I97" s="55">
        <v>0</v>
      </c>
      <c r="J97" s="55">
        <v>0</v>
      </c>
      <c r="K97" s="39">
        <v>3181600.85</v>
      </c>
      <c r="L97" s="39">
        <f t="shared" si="21"/>
        <v>3181600.85</v>
      </c>
      <c r="N97" s="32"/>
    </row>
    <row r="98" spans="1:14" s="41" customFormat="1" ht="25.5" x14ac:dyDescent="0.25">
      <c r="A98" s="33"/>
      <c r="B98" s="33"/>
      <c r="C98" s="33"/>
      <c r="D98" s="35"/>
      <c r="E98" s="36" t="s">
        <v>131</v>
      </c>
      <c r="F98" s="29"/>
      <c r="G98" s="37" t="s">
        <v>114</v>
      </c>
      <c r="H98" s="38">
        <v>0</v>
      </c>
      <c r="I98" s="38">
        <v>0</v>
      </c>
      <c r="J98" s="38">
        <v>0</v>
      </c>
      <c r="K98" s="39">
        <v>5934239.6399999997</v>
      </c>
      <c r="L98" s="39">
        <f t="shared" si="21"/>
        <v>5934239.6399999997</v>
      </c>
      <c r="M98" s="29"/>
      <c r="N98" s="32"/>
    </row>
    <row r="99" spans="1:14" s="29" customFormat="1" ht="25.5" x14ac:dyDescent="0.25">
      <c r="A99" s="33"/>
      <c r="B99" s="33"/>
      <c r="C99" s="33"/>
      <c r="D99" s="35"/>
      <c r="E99" s="36" t="s">
        <v>132</v>
      </c>
      <c r="G99" s="37" t="s">
        <v>111</v>
      </c>
      <c r="H99" s="55">
        <v>0</v>
      </c>
      <c r="I99" s="55">
        <v>0</v>
      </c>
      <c r="J99" s="55">
        <v>0</v>
      </c>
      <c r="K99" s="39">
        <v>4945565.5999999996</v>
      </c>
      <c r="L99" s="39">
        <f t="shared" si="21"/>
        <v>4945565.5999999996</v>
      </c>
      <c r="N99" s="32"/>
    </row>
    <row r="100" spans="1:14" s="29" customFormat="1" ht="25.5" x14ac:dyDescent="0.25">
      <c r="A100" s="33"/>
      <c r="B100" s="33"/>
      <c r="C100" s="33"/>
      <c r="D100" s="35"/>
      <c r="E100" s="36" t="s">
        <v>133</v>
      </c>
      <c r="G100" s="37" t="s">
        <v>134</v>
      </c>
      <c r="H100" s="55">
        <v>0</v>
      </c>
      <c r="I100" s="55">
        <v>0</v>
      </c>
      <c r="J100" s="55">
        <v>0</v>
      </c>
      <c r="K100" s="39">
        <v>3137916.06</v>
      </c>
      <c r="L100" s="39">
        <f t="shared" si="21"/>
        <v>3137916.06</v>
      </c>
      <c r="N100" s="32"/>
    </row>
    <row r="101" spans="1:14" s="29" customFormat="1" ht="38.25" x14ac:dyDescent="0.25">
      <c r="A101" s="33"/>
      <c r="B101" s="33"/>
      <c r="C101" s="33"/>
      <c r="D101" s="35"/>
      <c r="E101" s="36" t="s">
        <v>135</v>
      </c>
      <c r="G101" s="37" t="s">
        <v>134</v>
      </c>
      <c r="H101" s="55">
        <v>0</v>
      </c>
      <c r="I101" s="55">
        <v>0</v>
      </c>
      <c r="J101" s="55">
        <v>0</v>
      </c>
      <c r="K101" s="39">
        <v>3105130.9</v>
      </c>
      <c r="L101" s="39">
        <f t="shared" si="21"/>
        <v>3105130.9</v>
      </c>
      <c r="N101" s="32"/>
    </row>
    <row r="102" spans="1:14" s="29" customFormat="1" ht="38.25" x14ac:dyDescent="0.25">
      <c r="A102" s="33"/>
      <c r="B102" s="33"/>
      <c r="C102" s="33"/>
      <c r="D102" s="35"/>
      <c r="E102" s="36" t="s">
        <v>136</v>
      </c>
      <c r="G102" s="37" t="s">
        <v>137</v>
      </c>
      <c r="H102" s="38">
        <v>0</v>
      </c>
      <c r="I102" s="38">
        <v>0</v>
      </c>
      <c r="J102" s="38">
        <v>0</v>
      </c>
      <c r="K102" s="39">
        <v>5374584.8399999999</v>
      </c>
      <c r="L102" s="39">
        <f t="shared" si="21"/>
        <v>5374584.8399999999</v>
      </c>
      <c r="N102" s="32"/>
    </row>
    <row r="103" spans="1:14" s="29" customFormat="1" ht="25.5" x14ac:dyDescent="0.25">
      <c r="A103" s="33"/>
      <c r="B103" s="33"/>
      <c r="C103" s="33"/>
      <c r="D103" s="35"/>
      <c r="E103" s="36" t="s">
        <v>138</v>
      </c>
      <c r="G103" s="37" t="s">
        <v>94</v>
      </c>
      <c r="H103" s="55">
        <v>0</v>
      </c>
      <c r="I103" s="55">
        <v>0</v>
      </c>
      <c r="J103" s="55">
        <v>0</v>
      </c>
      <c r="K103" s="39">
        <v>3629677.39</v>
      </c>
      <c r="L103" s="39">
        <f t="shared" si="21"/>
        <v>3629677.39</v>
      </c>
      <c r="N103" s="32"/>
    </row>
    <row r="104" spans="1:14" s="29" customFormat="1" ht="25.5" customHeight="1" x14ac:dyDescent="0.25">
      <c r="A104" s="33"/>
      <c r="B104" s="33"/>
      <c r="C104" s="33"/>
      <c r="D104" s="35"/>
      <c r="E104" s="36" t="s">
        <v>139</v>
      </c>
      <c r="G104" s="37" t="s">
        <v>114</v>
      </c>
      <c r="H104" s="55">
        <v>0</v>
      </c>
      <c r="I104" s="55">
        <v>0</v>
      </c>
      <c r="J104" s="55">
        <v>0</v>
      </c>
      <c r="K104" s="39">
        <v>2827144.66</v>
      </c>
      <c r="L104" s="39">
        <f t="shared" si="21"/>
        <v>2827144.66</v>
      </c>
      <c r="N104" s="32"/>
    </row>
    <row r="105" spans="1:14" s="29" customFormat="1" ht="25.5" x14ac:dyDescent="0.25">
      <c r="A105" s="33"/>
      <c r="B105" s="33"/>
      <c r="C105" s="33"/>
      <c r="D105" s="35"/>
      <c r="E105" s="36" t="s">
        <v>140</v>
      </c>
      <c r="G105" s="37" t="s">
        <v>114</v>
      </c>
      <c r="H105" s="55">
        <v>0</v>
      </c>
      <c r="I105" s="55">
        <v>0</v>
      </c>
      <c r="J105" s="55">
        <v>0</v>
      </c>
      <c r="K105" s="39">
        <v>6876098.1600000001</v>
      </c>
      <c r="L105" s="39">
        <f t="shared" si="21"/>
        <v>6876098.1600000001</v>
      </c>
      <c r="N105" s="32"/>
    </row>
    <row r="106" spans="1:14" s="29" customFormat="1" ht="25.5" x14ac:dyDescent="0.25">
      <c r="A106" s="33"/>
      <c r="B106" s="33"/>
      <c r="C106" s="33"/>
      <c r="D106" s="35"/>
      <c r="E106" s="36" t="s">
        <v>141</v>
      </c>
      <c r="G106" s="37" t="s">
        <v>114</v>
      </c>
      <c r="H106" s="55">
        <v>0</v>
      </c>
      <c r="I106" s="55">
        <v>0</v>
      </c>
      <c r="J106" s="55">
        <v>0</v>
      </c>
      <c r="K106" s="39">
        <v>5136043.87</v>
      </c>
      <c r="L106" s="39">
        <f t="shared" si="21"/>
        <v>5136043.87</v>
      </c>
      <c r="N106" s="32"/>
    </row>
    <row r="107" spans="1:14" s="29" customFormat="1" ht="38.25" x14ac:dyDescent="0.25">
      <c r="A107" s="34"/>
      <c r="B107" s="34"/>
      <c r="C107" s="34"/>
      <c r="D107" s="35"/>
      <c r="E107" s="36" t="s">
        <v>142</v>
      </c>
      <c r="F107" s="41"/>
      <c r="G107" s="43" t="s">
        <v>90</v>
      </c>
      <c r="H107" s="55">
        <v>0</v>
      </c>
      <c r="I107" s="55">
        <v>0</v>
      </c>
      <c r="J107" s="55">
        <v>0</v>
      </c>
      <c r="K107" s="39">
        <v>3676237.46</v>
      </c>
      <c r="L107" s="39">
        <f t="shared" si="21"/>
        <v>3676237.46</v>
      </c>
      <c r="N107" s="44"/>
    </row>
    <row r="108" spans="1:14" s="29" customFormat="1" ht="38.25" x14ac:dyDescent="0.25">
      <c r="A108" s="33"/>
      <c r="B108" s="33"/>
      <c r="C108" s="33"/>
      <c r="D108" s="35"/>
      <c r="E108" s="36" t="s">
        <v>143</v>
      </c>
      <c r="G108" s="37" t="s">
        <v>144</v>
      </c>
      <c r="H108" s="55">
        <v>0</v>
      </c>
      <c r="I108" s="55">
        <v>0</v>
      </c>
      <c r="J108" s="55">
        <v>0</v>
      </c>
      <c r="K108" s="39">
        <v>425667.76</v>
      </c>
      <c r="L108" s="39">
        <f t="shared" si="21"/>
        <v>425667.76</v>
      </c>
      <c r="N108" s="32"/>
    </row>
    <row r="109" spans="1:14" s="29" customFormat="1" x14ac:dyDescent="0.25">
      <c r="A109" s="33"/>
      <c r="B109" s="33"/>
      <c r="C109" s="33"/>
      <c r="D109" s="35"/>
      <c r="E109" s="36" t="s">
        <v>145</v>
      </c>
      <c r="G109" s="37" t="s">
        <v>146</v>
      </c>
      <c r="H109" s="38">
        <v>0</v>
      </c>
      <c r="I109" s="38">
        <v>0</v>
      </c>
      <c r="J109" s="38">
        <v>0</v>
      </c>
      <c r="K109" s="39">
        <v>690300.56</v>
      </c>
      <c r="L109" s="39">
        <f t="shared" si="21"/>
        <v>690300.56</v>
      </c>
      <c r="N109" s="32"/>
    </row>
    <row r="110" spans="1:14" s="29" customFormat="1" x14ac:dyDescent="0.25">
      <c r="A110" s="33"/>
      <c r="B110" s="33"/>
      <c r="C110" s="33"/>
      <c r="D110" s="35"/>
      <c r="E110" s="36" t="s">
        <v>147</v>
      </c>
      <c r="G110" s="37" t="s">
        <v>114</v>
      </c>
      <c r="H110" s="38">
        <v>0</v>
      </c>
      <c r="I110" s="38">
        <v>0</v>
      </c>
      <c r="J110" s="38">
        <v>0</v>
      </c>
      <c r="K110" s="39">
        <v>3902318.7</v>
      </c>
      <c r="L110" s="39">
        <f t="shared" si="21"/>
        <v>3902318.7</v>
      </c>
      <c r="N110" s="32"/>
    </row>
    <row r="111" spans="1:14" s="29" customFormat="1" ht="25.5" x14ac:dyDescent="0.25">
      <c r="A111" s="34"/>
      <c r="B111" s="34"/>
      <c r="C111" s="34"/>
      <c r="D111" s="42"/>
      <c r="E111" s="36" t="s">
        <v>148</v>
      </c>
      <c r="F111" s="41"/>
      <c r="G111" s="43" t="s">
        <v>149</v>
      </c>
      <c r="H111" s="38">
        <v>0</v>
      </c>
      <c r="I111" s="38">
        <v>0</v>
      </c>
      <c r="J111" s="38">
        <v>0</v>
      </c>
      <c r="K111" s="39">
        <v>6027418.2300000004</v>
      </c>
      <c r="L111" s="39">
        <f t="shared" si="21"/>
        <v>6027418.2300000004</v>
      </c>
      <c r="M111" s="41"/>
      <c r="N111" s="44"/>
    </row>
    <row r="112" spans="1:14" s="29" customFormat="1" ht="38.25" x14ac:dyDescent="0.25">
      <c r="A112" s="33"/>
      <c r="B112" s="33"/>
      <c r="C112" s="33"/>
      <c r="D112" s="35"/>
      <c r="E112" s="36" t="s">
        <v>150</v>
      </c>
      <c r="G112" s="37" t="s">
        <v>151</v>
      </c>
      <c r="H112" s="38">
        <v>0</v>
      </c>
      <c r="I112" s="38">
        <v>0</v>
      </c>
      <c r="J112" s="38">
        <v>0</v>
      </c>
      <c r="K112" s="39">
        <v>10662609.57</v>
      </c>
      <c r="L112" s="39">
        <f t="shared" si="21"/>
        <v>10662609.57</v>
      </c>
      <c r="N112" s="32"/>
    </row>
    <row r="113" spans="1:14" s="29" customFormat="1" ht="25.5" x14ac:dyDescent="0.25">
      <c r="A113" s="34"/>
      <c r="B113" s="34"/>
      <c r="C113" s="34"/>
      <c r="D113" s="42"/>
      <c r="E113" s="36" t="s">
        <v>152</v>
      </c>
      <c r="F113" s="41"/>
      <c r="G113" s="43" t="s">
        <v>153</v>
      </c>
      <c r="H113" s="38">
        <v>0</v>
      </c>
      <c r="I113" s="38">
        <v>0</v>
      </c>
      <c r="J113" s="38">
        <v>0</v>
      </c>
      <c r="K113" s="39">
        <v>5280593.4000000004</v>
      </c>
      <c r="L113" s="39">
        <f t="shared" si="21"/>
        <v>5280593.4000000004</v>
      </c>
      <c r="M113" s="41"/>
      <c r="N113" s="44"/>
    </row>
    <row r="114" spans="1:14" s="29" customFormat="1" ht="25.5" x14ac:dyDescent="0.25">
      <c r="A114" s="33"/>
      <c r="B114" s="33"/>
      <c r="C114" s="33"/>
      <c r="D114" s="35"/>
      <c r="E114" s="36" t="s">
        <v>154</v>
      </c>
      <c r="G114" s="37" t="s">
        <v>155</v>
      </c>
      <c r="H114" s="38">
        <v>0</v>
      </c>
      <c r="I114" s="38">
        <v>0</v>
      </c>
      <c r="J114" s="38">
        <v>0</v>
      </c>
      <c r="K114" s="39">
        <v>12720846.75</v>
      </c>
      <c r="L114" s="39">
        <f t="shared" si="21"/>
        <v>12720846.75</v>
      </c>
      <c r="N114" s="32"/>
    </row>
    <row r="115" spans="1:14" s="29" customFormat="1" ht="25.5" x14ac:dyDescent="0.25">
      <c r="A115" s="33"/>
      <c r="B115" s="33"/>
      <c r="C115" s="33"/>
      <c r="D115" s="35"/>
      <c r="E115" s="36" t="s">
        <v>156</v>
      </c>
      <c r="G115" s="37" t="s">
        <v>144</v>
      </c>
      <c r="H115" s="38">
        <v>0</v>
      </c>
      <c r="I115" s="38">
        <v>0</v>
      </c>
      <c r="J115" s="38">
        <v>0</v>
      </c>
      <c r="K115" s="39">
        <v>1028683.83</v>
      </c>
      <c r="L115" s="39">
        <f t="shared" si="21"/>
        <v>1028683.83</v>
      </c>
      <c r="N115" s="32"/>
    </row>
    <row r="116" spans="1:14" s="29" customFormat="1" ht="25.5" x14ac:dyDescent="0.25">
      <c r="A116" s="33"/>
      <c r="B116" s="33"/>
      <c r="C116" s="33"/>
      <c r="D116" s="35"/>
      <c r="E116" s="36" t="s">
        <v>157</v>
      </c>
      <c r="G116" s="37" t="s">
        <v>158</v>
      </c>
      <c r="H116" s="38">
        <v>0</v>
      </c>
      <c r="I116" s="38">
        <v>0</v>
      </c>
      <c r="J116" s="38">
        <v>0</v>
      </c>
      <c r="K116" s="39">
        <v>1197524.56</v>
      </c>
      <c r="L116" s="39">
        <f t="shared" si="21"/>
        <v>1197524.56</v>
      </c>
      <c r="N116" s="32"/>
    </row>
    <row r="117" spans="1:14" s="18" customFormat="1" ht="27" customHeight="1" x14ac:dyDescent="0.25">
      <c r="A117" s="33"/>
      <c r="B117" s="33"/>
      <c r="C117" s="33"/>
      <c r="D117" s="35"/>
      <c r="E117" s="36" t="s">
        <v>159</v>
      </c>
      <c r="F117" s="29"/>
      <c r="G117" s="37" t="s">
        <v>129</v>
      </c>
      <c r="H117" s="38">
        <v>0</v>
      </c>
      <c r="I117" s="38">
        <v>0</v>
      </c>
      <c r="J117" s="38">
        <v>0</v>
      </c>
      <c r="K117" s="39">
        <v>5219079.5</v>
      </c>
      <c r="L117" s="39">
        <f t="shared" si="21"/>
        <v>5219079.5</v>
      </c>
      <c r="M117" s="29"/>
      <c r="N117" s="32"/>
    </row>
    <row r="118" spans="1:14" s="29" customFormat="1" ht="25.5" x14ac:dyDescent="0.25">
      <c r="A118" s="34"/>
      <c r="B118" s="34"/>
      <c r="C118" s="34"/>
      <c r="D118" s="35"/>
      <c r="E118" s="36" t="s">
        <v>160</v>
      </c>
      <c r="F118" s="41"/>
      <c r="G118" s="43" t="s">
        <v>70</v>
      </c>
      <c r="H118" s="55">
        <v>0</v>
      </c>
      <c r="I118" s="55">
        <v>0</v>
      </c>
      <c r="J118" s="55">
        <v>0</v>
      </c>
      <c r="K118" s="39">
        <v>6602476.4500000002</v>
      </c>
      <c r="L118" s="39">
        <f t="shared" si="21"/>
        <v>6602476.4500000002</v>
      </c>
      <c r="N118" s="44"/>
    </row>
    <row r="119" spans="1:14" s="18" customFormat="1" ht="25.5" customHeight="1" x14ac:dyDescent="0.25">
      <c r="A119" s="33"/>
      <c r="B119" s="33"/>
      <c r="C119" s="33"/>
      <c r="D119" s="35"/>
      <c r="E119" s="36" t="s">
        <v>161</v>
      </c>
      <c r="F119" s="29"/>
      <c r="G119" s="37" t="s">
        <v>146</v>
      </c>
      <c r="H119" s="38">
        <v>0</v>
      </c>
      <c r="I119" s="38">
        <v>0</v>
      </c>
      <c r="J119" s="38">
        <v>0</v>
      </c>
      <c r="K119" s="39">
        <v>12430820.01</v>
      </c>
      <c r="L119" s="39">
        <f t="shared" si="21"/>
        <v>12430820.01</v>
      </c>
      <c r="M119" s="29"/>
      <c r="N119" s="32"/>
    </row>
    <row r="120" spans="1:14" s="29" customFormat="1" ht="25.5" x14ac:dyDescent="0.25">
      <c r="A120" s="33"/>
      <c r="B120" s="33"/>
      <c r="C120" s="33"/>
      <c r="D120" s="35"/>
      <c r="E120" s="36" t="s">
        <v>162</v>
      </c>
      <c r="G120" s="37" t="s">
        <v>107</v>
      </c>
      <c r="H120" s="38">
        <v>0</v>
      </c>
      <c r="I120" s="38">
        <v>0</v>
      </c>
      <c r="J120" s="38">
        <v>0</v>
      </c>
      <c r="K120" s="39">
        <v>11427190.470000001</v>
      </c>
      <c r="L120" s="39">
        <f t="shared" si="21"/>
        <v>11427190.470000001</v>
      </c>
      <c r="N120" s="32"/>
    </row>
    <row r="121" spans="1:14" s="18" customFormat="1" ht="25.5" customHeight="1" x14ac:dyDescent="0.25">
      <c r="A121" s="33"/>
      <c r="B121" s="33"/>
      <c r="C121" s="33"/>
      <c r="D121" s="35"/>
      <c r="E121" s="36" t="s">
        <v>163</v>
      </c>
      <c r="F121" s="29"/>
      <c r="G121" s="37" t="s">
        <v>155</v>
      </c>
      <c r="H121" s="38">
        <v>0</v>
      </c>
      <c r="I121" s="38">
        <v>0</v>
      </c>
      <c r="J121" s="38">
        <v>0</v>
      </c>
      <c r="K121" s="39">
        <v>3453276.45</v>
      </c>
      <c r="L121" s="39">
        <f t="shared" si="21"/>
        <v>3453276.45</v>
      </c>
      <c r="M121" s="29"/>
      <c r="N121" s="32"/>
    </row>
    <row r="122" spans="1:14" s="29" customFormat="1" ht="25.5" x14ac:dyDescent="0.25">
      <c r="A122" s="33"/>
      <c r="B122" s="33"/>
      <c r="C122" s="33"/>
      <c r="D122" s="35"/>
      <c r="E122" s="36" t="s">
        <v>164</v>
      </c>
      <c r="G122" s="37" t="s">
        <v>39</v>
      </c>
      <c r="H122" s="38">
        <v>0</v>
      </c>
      <c r="I122" s="38">
        <v>0</v>
      </c>
      <c r="J122" s="38">
        <v>0</v>
      </c>
      <c r="K122" s="39">
        <v>3812872.2</v>
      </c>
      <c r="L122" s="39">
        <f t="shared" si="21"/>
        <v>3812872.2</v>
      </c>
      <c r="N122" s="32"/>
    </row>
    <row r="123" spans="1:14" s="29" customFormat="1" ht="38.25" x14ac:dyDescent="0.25">
      <c r="A123" s="47"/>
      <c r="B123" s="47"/>
      <c r="C123" s="47"/>
      <c r="D123" s="62"/>
      <c r="E123" s="49" t="s">
        <v>165</v>
      </c>
      <c r="F123" s="50"/>
      <c r="G123" s="51" t="s">
        <v>166</v>
      </c>
      <c r="H123" s="65">
        <v>0</v>
      </c>
      <c r="I123" s="65">
        <v>0</v>
      </c>
      <c r="J123" s="65">
        <v>0</v>
      </c>
      <c r="K123" s="53">
        <v>5164890.4000000004</v>
      </c>
      <c r="L123" s="53">
        <f t="shared" si="21"/>
        <v>5164890.4000000004</v>
      </c>
      <c r="N123" s="44"/>
    </row>
    <row r="124" spans="1:14" s="29" customFormat="1" x14ac:dyDescent="0.25">
      <c r="A124" s="33"/>
      <c r="B124" s="33"/>
      <c r="C124" s="33"/>
      <c r="D124" s="35" t="s">
        <v>167</v>
      </c>
      <c r="E124" s="46" t="s">
        <v>168</v>
      </c>
      <c r="G124" s="66"/>
      <c r="H124" s="67">
        <f>SUM(H125:H138)</f>
        <v>0</v>
      </c>
      <c r="I124" s="67">
        <f t="shared" ref="I124:K124" si="22">SUM(I125:I138)</f>
        <v>0</v>
      </c>
      <c r="J124" s="67">
        <f t="shared" si="22"/>
        <v>0</v>
      </c>
      <c r="K124" s="25">
        <f t="shared" si="22"/>
        <v>173587501.90000001</v>
      </c>
      <c r="L124" s="25">
        <f>SUM(L125:L138)</f>
        <v>173587501.90000001</v>
      </c>
      <c r="N124" s="32"/>
    </row>
    <row r="125" spans="1:14" s="29" customFormat="1" ht="25.5" x14ac:dyDescent="0.25">
      <c r="A125" s="33"/>
      <c r="B125" s="33"/>
      <c r="C125" s="33"/>
      <c r="D125" s="35"/>
      <c r="E125" s="36" t="s">
        <v>169</v>
      </c>
      <c r="G125" s="37" t="s">
        <v>170</v>
      </c>
      <c r="H125" s="55">
        <v>0</v>
      </c>
      <c r="I125" s="55">
        <v>0</v>
      </c>
      <c r="J125" s="55">
        <v>0</v>
      </c>
      <c r="K125" s="39">
        <v>10381882.43</v>
      </c>
      <c r="L125" s="39">
        <f t="shared" ref="L125:L138" si="23">SUM(H125:K125)</f>
        <v>10381882.43</v>
      </c>
      <c r="N125" s="32"/>
    </row>
    <row r="126" spans="1:14" s="29" customFormat="1" ht="25.5" x14ac:dyDescent="0.25">
      <c r="A126" s="33"/>
      <c r="B126" s="33"/>
      <c r="C126" s="33"/>
      <c r="D126" s="35"/>
      <c r="E126" s="36" t="s">
        <v>171</v>
      </c>
      <c r="G126" s="37" t="s">
        <v>172</v>
      </c>
      <c r="H126" s="55">
        <v>0</v>
      </c>
      <c r="I126" s="55">
        <v>0</v>
      </c>
      <c r="J126" s="55">
        <v>0</v>
      </c>
      <c r="K126" s="39">
        <v>7630207.5499999998</v>
      </c>
      <c r="L126" s="39">
        <f t="shared" si="23"/>
        <v>7630207.5499999998</v>
      </c>
      <c r="N126" s="32"/>
    </row>
    <row r="127" spans="1:14" s="29" customFormat="1" ht="25.5" x14ac:dyDescent="0.25">
      <c r="A127" s="33"/>
      <c r="B127" s="33"/>
      <c r="C127" s="33"/>
      <c r="D127" s="35"/>
      <c r="E127" s="36" t="s">
        <v>173</v>
      </c>
      <c r="G127" s="37" t="s">
        <v>174</v>
      </c>
      <c r="H127" s="55">
        <v>0</v>
      </c>
      <c r="I127" s="55">
        <v>0</v>
      </c>
      <c r="J127" s="55">
        <v>0</v>
      </c>
      <c r="K127" s="39">
        <v>3723515.99</v>
      </c>
      <c r="L127" s="39">
        <f t="shared" si="23"/>
        <v>3723515.99</v>
      </c>
      <c r="N127" s="32"/>
    </row>
    <row r="128" spans="1:14" s="29" customFormat="1" ht="25.5" x14ac:dyDescent="0.25">
      <c r="A128" s="33"/>
      <c r="B128" s="33"/>
      <c r="C128" s="33"/>
      <c r="D128" s="35"/>
      <c r="E128" s="36" t="s">
        <v>175</v>
      </c>
      <c r="G128" s="37" t="s">
        <v>176</v>
      </c>
      <c r="H128" s="55">
        <v>0</v>
      </c>
      <c r="I128" s="55">
        <v>0</v>
      </c>
      <c r="J128" s="55">
        <v>0</v>
      </c>
      <c r="K128" s="39">
        <v>9943997.5899999999</v>
      </c>
      <c r="L128" s="39">
        <f t="shared" si="23"/>
        <v>9943997.5899999999</v>
      </c>
      <c r="N128" s="32"/>
    </row>
    <row r="129" spans="1:14" s="18" customFormat="1" ht="25.5" customHeight="1" x14ac:dyDescent="0.25">
      <c r="A129" s="56"/>
      <c r="B129" s="56"/>
      <c r="C129" s="56"/>
      <c r="D129" s="16"/>
      <c r="E129" s="57" t="s">
        <v>177</v>
      </c>
      <c r="G129" s="58" t="s">
        <v>178</v>
      </c>
      <c r="H129" s="59">
        <v>0</v>
      </c>
      <c r="I129" s="59">
        <v>0</v>
      </c>
      <c r="J129" s="59">
        <v>0</v>
      </c>
      <c r="K129" s="39">
        <v>5857452.4800000004</v>
      </c>
      <c r="L129" s="39">
        <f t="shared" si="23"/>
        <v>5857452.4800000004</v>
      </c>
      <c r="N129" s="60"/>
    </row>
    <row r="130" spans="1:14" s="29" customFormat="1" ht="25.5" x14ac:dyDescent="0.25">
      <c r="A130" s="33"/>
      <c r="B130" s="33"/>
      <c r="C130" s="33"/>
      <c r="D130" s="35"/>
      <c r="E130" s="36" t="s">
        <v>179</v>
      </c>
      <c r="G130" s="37" t="s">
        <v>176</v>
      </c>
      <c r="H130" s="55">
        <v>0</v>
      </c>
      <c r="I130" s="55">
        <v>0</v>
      </c>
      <c r="J130" s="55">
        <v>0</v>
      </c>
      <c r="K130" s="39">
        <v>2034873.99</v>
      </c>
      <c r="L130" s="39">
        <f t="shared" si="23"/>
        <v>2034873.99</v>
      </c>
      <c r="N130" s="32"/>
    </row>
    <row r="131" spans="1:14" s="18" customFormat="1" ht="25.5" customHeight="1" x14ac:dyDescent="0.25">
      <c r="A131" s="56"/>
      <c r="B131" s="56"/>
      <c r="C131" s="56"/>
      <c r="D131" s="16"/>
      <c r="E131" s="57" t="s">
        <v>180</v>
      </c>
      <c r="G131" s="58" t="s">
        <v>181</v>
      </c>
      <c r="H131" s="59">
        <v>0</v>
      </c>
      <c r="I131" s="59">
        <v>0</v>
      </c>
      <c r="J131" s="59">
        <v>0</v>
      </c>
      <c r="K131" s="39">
        <v>1726304.13</v>
      </c>
      <c r="L131" s="39">
        <f t="shared" si="23"/>
        <v>1726304.13</v>
      </c>
      <c r="N131" s="60"/>
    </row>
    <row r="132" spans="1:14" s="29" customFormat="1" x14ac:dyDescent="0.25">
      <c r="A132" s="33"/>
      <c r="B132" s="33"/>
      <c r="C132" s="33"/>
      <c r="D132" s="35"/>
      <c r="E132" s="36" t="s">
        <v>182</v>
      </c>
      <c r="G132" s="37" t="s">
        <v>183</v>
      </c>
      <c r="H132" s="55">
        <v>0</v>
      </c>
      <c r="I132" s="55">
        <v>0</v>
      </c>
      <c r="J132" s="55">
        <v>0</v>
      </c>
      <c r="K132" s="39">
        <v>11250270.539999999</v>
      </c>
      <c r="L132" s="39">
        <f t="shared" si="23"/>
        <v>11250270.539999999</v>
      </c>
      <c r="N132" s="32"/>
    </row>
    <row r="133" spans="1:14" s="29" customFormat="1" ht="25.5" x14ac:dyDescent="0.25">
      <c r="A133" s="33"/>
      <c r="B133" s="33"/>
      <c r="C133" s="33"/>
      <c r="D133" s="35"/>
      <c r="E133" s="36" t="s">
        <v>184</v>
      </c>
      <c r="G133" s="37" t="s">
        <v>73</v>
      </c>
      <c r="H133" s="55">
        <v>0</v>
      </c>
      <c r="I133" s="55">
        <v>0</v>
      </c>
      <c r="J133" s="55">
        <v>0</v>
      </c>
      <c r="K133" s="39">
        <v>2130598.36</v>
      </c>
      <c r="L133" s="39">
        <f t="shared" si="23"/>
        <v>2130598.36</v>
      </c>
      <c r="N133" s="32"/>
    </row>
    <row r="134" spans="1:14" s="29" customFormat="1" ht="25.5" x14ac:dyDescent="0.25">
      <c r="A134" s="33"/>
      <c r="B134" s="33"/>
      <c r="C134" s="33"/>
      <c r="D134" s="35"/>
      <c r="E134" s="36" t="s">
        <v>185</v>
      </c>
      <c r="G134" s="37" t="s">
        <v>19</v>
      </c>
      <c r="H134" s="55">
        <v>0</v>
      </c>
      <c r="I134" s="55">
        <v>0</v>
      </c>
      <c r="J134" s="55">
        <v>0</v>
      </c>
      <c r="K134" s="39">
        <v>7155165.5099999998</v>
      </c>
      <c r="L134" s="39">
        <f t="shared" si="23"/>
        <v>7155165.5099999998</v>
      </c>
      <c r="N134" s="32"/>
    </row>
    <row r="135" spans="1:14" s="29" customFormat="1" ht="25.5" x14ac:dyDescent="0.25">
      <c r="A135" s="33"/>
      <c r="B135" s="33"/>
      <c r="C135" s="33"/>
      <c r="D135" s="35"/>
      <c r="E135" s="36" t="s">
        <v>186</v>
      </c>
      <c r="G135" s="37" t="s">
        <v>137</v>
      </c>
      <c r="H135" s="55">
        <v>0</v>
      </c>
      <c r="I135" s="55">
        <v>0</v>
      </c>
      <c r="J135" s="55">
        <v>0</v>
      </c>
      <c r="K135" s="39">
        <v>3999816.66</v>
      </c>
      <c r="L135" s="39">
        <f t="shared" si="23"/>
        <v>3999816.66</v>
      </c>
      <c r="N135" s="32"/>
    </row>
    <row r="136" spans="1:14" s="29" customFormat="1" ht="38.25" x14ac:dyDescent="0.25">
      <c r="A136" s="33"/>
      <c r="B136" s="33"/>
      <c r="C136" s="33"/>
      <c r="D136" s="35"/>
      <c r="E136" s="36" t="s">
        <v>187</v>
      </c>
      <c r="G136" s="37" t="s">
        <v>188</v>
      </c>
      <c r="H136" s="55">
        <v>0</v>
      </c>
      <c r="I136" s="55">
        <v>0</v>
      </c>
      <c r="J136" s="55">
        <v>0</v>
      </c>
      <c r="K136" s="39">
        <v>9085806.2400000002</v>
      </c>
      <c r="L136" s="39">
        <f t="shared" si="23"/>
        <v>9085806.2400000002</v>
      </c>
      <c r="N136" s="32"/>
    </row>
    <row r="137" spans="1:14" s="29" customFormat="1" ht="38.25" x14ac:dyDescent="0.25">
      <c r="A137" s="33"/>
      <c r="B137" s="33"/>
      <c r="C137" s="33"/>
      <c r="D137" s="35"/>
      <c r="E137" s="36" t="s">
        <v>189</v>
      </c>
      <c r="G137" s="37" t="s">
        <v>190</v>
      </c>
      <c r="H137" s="55">
        <v>0</v>
      </c>
      <c r="I137" s="55">
        <v>0</v>
      </c>
      <c r="J137" s="55">
        <v>0</v>
      </c>
      <c r="K137" s="39">
        <v>4102720.73</v>
      </c>
      <c r="L137" s="39">
        <f t="shared" si="23"/>
        <v>4102720.73</v>
      </c>
      <c r="N137" s="32"/>
    </row>
    <row r="138" spans="1:14" s="29" customFormat="1" ht="38.25" x14ac:dyDescent="0.25">
      <c r="A138" s="33"/>
      <c r="B138" s="33"/>
      <c r="C138" s="33"/>
      <c r="D138" s="35"/>
      <c r="E138" s="36" t="s">
        <v>191</v>
      </c>
      <c r="G138" s="37" t="s">
        <v>39</v>
      </c>
      <c r="H138" s="55">
        <v>0</v>
      </c>
      <c r="I138" s="55">
        <v>0</v>
      </c>
      <c r="J138" s="55">
        <v>0</v>
      </c>
      <c r="K138" s="39">
        <v>94564889.700000003</v>
      </c>
      <c r="L138" s="39">
        <f t="shared" si="23"/>
        <v>94564889.700000003</v>
      </c>
      <c r="N138" s="32"/>
    </row>
    <row r="139" spans="1:14" s="29" customFormat="1" ht="25.5" x14ac:dyDescent="0.25">
      <c r="A139" s="33"/>
      <c r="B139" s="33"/>
      <c r="C139" s="33"/>
      <c r="D139" s="35" t="s">
        <v>192</v>
      </c>
      <c r="E139" s="46" t="s">
        <v>193</v>
      </c>
      <c r="G139" s="66"/>
      <c r="H139" s="67">
        <f>SUM(H140:H143)</f>
        <v>0</v>
      </c>
      <c r="I139" s="67">
        <f t="shared" ref="I139:L139" si="24">SUM(I140:I143)</f>
        <v>0</v>
      </c>
      <c r="J139" s="67">
        <f t="shared" si="24"/>
        <v>0</v>
      </c>
      <c r="K139" s="25">
        <f t="shared" si="24"/>
        <v>18836464.539999999</v>
      </c>
      <c r="L139" s="25">
        <f t="shared" si="24"/>
        <v>18836464.539999999</v>
      </c>
      <c r="N139" s="32"/>
    </row>
    <row r="140" spans="1:14" s="29" customFormat="1" ht="25.5" x14ac:dyDescent="0.25">
      <c r="A140" s="33"/>
      <c r="B140" s="33"/>
      <c r="C140" s="33"/>
      <c r="D140" s="35"/>
      <c r="E140" s="36" t="s">
        <v>194</v>
      </c>
      <c r="G140" s="37" t="s">
        <v>56</v>
      </c>
      <c r="H140" s="55">
        <v>0</v>
      </c>
      <c r="I140" s="55">
        <v>0</v>
      </c>
      <c r="J140" s="55">
        <v>0</v>
      </c>
      <c r="K140" s="39">
        <v>4727487.8600000003</v>
      </c>
      <c r="L140" s="39">
        <f>SUM(H140:K140)</f>
        <v>4727487.8600000003</v>
      </c>
      <c r="N140" s="32"/>
    </row>
    <row r="141" spans="1:14" s="29" customFormat="1" ht="25.5" x14ac:dyDescent="0.25">
      <c r="A141" s="33"/>
      <c r="B141" s="33"/>
      <c r="C141" s="33"/>
      <c r="D141" s="35"/>
      <c r="E141" s="36" t="s">
        <v>195</v>
      </c>
      <c r="G141" s="37" t="s">
        <v>21</v>
      </c>
      <c r="H141" s="55">
        <v>0</v>
      </c>
      <c r="I141" s="55">
        <v>0</v>
      </c>
      <c r="J141" s="55">
        <v>0</v>
      </c>
      <c r="K141" s="39">
        <v>1802398.95</v>
      </c>
      <c r="L141" s="39">
        <f>SUM(H141:K141)</f>
        <v>1802398.95</v>
      </c>
      <c r="N141" s="32"/>
    </row>
    <row r="142" spans="1:14" s="29" customFormat="1" ht="25.5" x14ac:dyDescent="0.25">
      <c r="A142" s="33"/>
      <c r="B142" s="33"/>
      <c r="C142" s="33"/>
      <c r="D142" s="35"/>
      <c r="E142" s="36" t="s">
        <v>196</v>
      </c>
      <c r="G142" s="37" t="s">
        <v>26</v>
      </c>
      <c r="H142" s="55">
        <v>0</v>
      </c>
      <c r="I142" s="55">
        <v>0</v>
      </c>
      <c r="J142" s="55">
        <v>0</v>
      </c>
      <c r="K142" s="39">
        <v>6351696.2199999997</v>
      </c>
      <c r="L142" s="39">
        <f>SUM(H142:K142)</f>
        <v>6351696.2199999997</v>
      </c>
      <c r="N142" s="32"/>
    </row>
    <row r="143" spans="1:14" s="29" customFormat="1" ht="25.5" x14ac:dyDescent="0.25">
      <c r="A143" s="33"/>
      <c r="B143" s="33"/>
      <c r="C143" s="33"/>
      <c r="D143" s="35"/>
      <c r="E143" s="36" t="s">
        <v>197</v>
      </c>
      <c r="G143" s="37" t="s">
        <v>65</v>
      </c>
      <c r="H143" s="55">
        <v>0</v>
      </c>
      <c r="I143" s="55">
        <v>0</v>
      </c>
      <c r="J143" s="55">
        <v>0</v>
      </c>
      <c r="K143" s="39">
        <v>5954881.5099999998</v>
      </c>
      <c r="L143" s="39">
        <f>SUM(H143:K143)</f>
        <v>5954881.5099999998</v>
      </c>
      <c r="N143" s="32"/>
    </row>
    <row r="144" spans="1:14" s="29" customFormat="1" x14ac:dyDescent="0.25">
      <c r="A144" s="33"/>
      <c r="B144" s="33"/>
      <c r="C144" s="33"/>
      <c r="D144" s="35" t="s">
        <v>198</v>
      </c>
      <c r="E144" s="46" t="s">
        <v>199</v>
      </c>
      <c r="G144" s="66"/>
      <c r="H144" s="67">
        <f>SUM(H145:H148)</f>
        <v>0</v>
      </c>
      <c r="I144" s="67">
        <f t="shared" ref="I144:K144" si="25">SUM(I145:I148)</f>
        <v>0</v>
      </c>
      <c r="J144" s="67">
        <f t="shared" si="25"/>
        <v>0</v>
      </c>
      <c r="K144" s="25">
        <f t="shared" si="25"/>
        <v>4214922.03</v>
      </c>
      <c r="L144" s="25">
        <f>SUM(L145:L148)</f>
        <v>4214922.03</v>
      </c>
      <c r="N144" s="32"/>
    </row>
    <row r="145" spans="1:14" s="29" customFormat="1" ht="25.5" x14ac:dyDescent="0.25">
      <c r="A145" s="33"/>
      <c r="B145" s="33"/>
      <c r="C145" s="33"/>
      <c r="D145" s="35"/>
      <c r="E145" s="36" t="s">
        <v>68</v>
      </c>
      <c r="G145" s="37" t="s">
        <v>26</v>
      </c>
      <c r="H145" s="55">
        <v>0</v>
      </c>
      <c r="I145" s="55">
        <v>0</v>
      </c>
      <c r="J145" s="55">
        <v>0</v>
      </c>
      <c r="K145" s="39">
        <v>353823.99</v>
      </c>
      <c r="L145" s="39">
        <f>SUM(H145:K145)</f>
        <v>353823.99</v>
      </c>
      <c r="N145" s="32"/>
    </row>
    <row r="146" spans="1:14" s="29" customFormat="1" x14ac:dyDescent="0.25">
      <c r="A146" s="56"/>
      <c r="B146" s="56"/>
      <c r="C146" s="56"/>
      <c r="D146" s="16"/>
      <c r="E146" s="57" t="s">
        <v>69</v>
      </c>
      <c r="F146" s="18"/>
      <c r="G146" s="58" t="s">
        <v>70</v>
      </c>
      <c r="H146" s="59">
        <v>0</v>
      </c>
      <c r="I146" s="59">
        <v>0</v>
      </c>
      <c r="J146" s="59">
        <v>0</v>
      </c>
      <c r="K146" s="39">
        <v>1438013.06</v>
      </c>
      <c r="L146" s="39">
        <f>SUM(H146:K146)</f>
        <v>1438013.06</v>
      </c>
      <c r="M146" s="18"/>
      <c r="N146" s="60"/>
    </row>
    <row r="147" spans="1:14" s="29" customFormat="1" ht="25.5" x14ac:dyDescent="0.25">
      <c r="A147" s="33"/>
      <c r="B147" s="33"/>
      <c r="C147" s="33"/>
      <c r="D147" s="35"/>
      <c r="E147" s="36" t="s">
        <v>200</v>
      </c>
      <c r="G147" s="37" t="s">
        <v>26</v>
      </c>
      <c r="H147" s="55">
        <v>0</v>
      </c>
      <c r="I147" s="55">
        <v>0</v>
      </c>
      <c r="J147" s="55">
        <v>0</v>
      </c>
      <c r="K147" s="39">
        <v>1868717.23</v>
      </c>
      <c r="L147" s="39">
        <f>SUM(H147:K147)</f>
        <v>1868717.23</v>
      </c>
      <c r="N147" s="32"/>
    </row>
    <row r="148" spans="1:14" s="18" customFormat="1" ht="25.5" customHeight="1" x14ac:dyDescent="0.25">
      <c r="A148" s="33"/>
      <c r="B148" s="33"/>
      <c r="C148" s="33"/>
      <c r="D148" s="35"/>
      <c r="E148" s="36" t="s">
        <v>201</v>
      </c>
      <c r="F148" s="29"/>
      <c r="G148" s="37" t="s">
        <v>73</v>
      </c>
      <c r="H148" s="55">
        <v>0</v>
      </c>
      <c r="I148" s="55">
        <v>0</v>
      </c>
      <c r="J148" s="55">
        <v>0</v>
      </c>
      <c r="K148" s="39">
        <v>554367.75</v>
      </c>
      <c r="L148" s="39">
        <f>SUM(H148:K148)</f>
        <v>554367.75</v>
      </c>
      <c r="M148" s="29"/>
      <c r="N148" s="32"/>
    </row>
    <row r="149" spans="1:14" s="41" customFormat="1" x14ac:dyDescent="0.25">
      <c r="A149" s="35"/>
      <c r="B149" s="35"/>
      <c r="C149" s="33"/>
      <c r="D149" s="35"/>
      <c r="E149" s="36"/>
      <c r="F149" s="29"/>
      <c r="G149" s="43"/>
      <c r="H149" s="43"/>
      <c r="I149" s="43"/>
      <c r="J149" s="43"/>
      <c r="K149" s="43"/>
      <c r="L149" s="68"/>
      <c r="M149" s="29"/>
      <c r="N149" s="44"/>
    </row>
    <row r="150" spans="1:14" s="41" customFormat="1" x14ac:dyDescent="0.25">
      <c r="A150" s="28" t="s">
        <v>202</v>
      </c>
      <c r="B150" s="28"/>
      <c r="C150" s="28"/>
      <c r="D150" s="28"/>
      <c r="E150" s="28"/>
      <c r="F150" s="29"/>
      <c r="G150" s="43"/>
      <c r="H150" s="67">
        <f>SUM(H151)</f>
        <v>0</v>
      </c>
      <c r="I150" s="67">
        <f>SUM(I151)</f>
        <v>0</v>
      </c>
      <c r="J150" s="67">
        <f>SUM(J151)</f>
        <v>0</v>
      </c>
      <c r="K150" s="25">
        <f>SUM(K151)</f>
        <v>809426.47</v>
      </c>
      <c r="L150" s="25">
        <f>SUM(L151)</f>
        <v>809426.47</v>
      </c>
      <c r="M150" s="29"/>
      <c r="N150" s="44"/>
    </row>
    <row r="151" spans="1:14" s="41" customFormat="1" x14ac:dyDescent="0.25">
      <c r="A151" s="35"/>
      <c r="B151" s="28" t="s">
        <v>34</v>
      </c>
      <c r="C151" s="28"/>
      <c r="D151" s="28"/>
      <c r="E151" s="28"/>
      <c r="F151" s="29"/>
      <c r="G151" s="43"/>
      <c r="H151" s="67">
        <f>SUM(H152)</f>
        <v>0</v>
      </c>
      <c r="I151" s="67">
        <f t="shared" ref="I151:L153" si="26">SUM(I152)</f>
        <v>0</v>
      </c>
      <c r="J151" s="67">
        <f t="shared" si="26"/>
        <v>0</v>
      </c>
      <c r="K151" s="25">
        <f t="shared" si="26"/>
        <v>809426.47</v>
      </c>
      <c r="L151" s="25">
        <f t="shared" si="26"/>
        <v>809426.47</v>
      </c>
      <c r="M151" s="29"/>
      <c r="N151" s="44"/>
    </row>
    <row r="152" spans="1:14" s="41" customFormat="1" x14ac:dyDescent="0.25">
      <c r="A152" s="35"/>
      <c r="B152" s="35"/>
      <c r="C152" s="28" t="s">
        <v>35</v>
      </c>
      <c r="D152" s="28"/>
      <c r="E152" s="28"/>
      <c r="F152" s="29"/>
      <c r="G152" s="43"/>
      <c r="H152" s="67">
        <f>SUM(H153)</f>
        <v>0</v>
      </c>
      <c r="I152" s="67">
        <f t="shared" si="26"/>
        <v>0</v>
      </c>
      <c r="J152" s="67">
        <f t="shared" si="26"/>
        <v>0</v>
      </c>
      <c r="K152" s="25">
        <f t="shared" si="26"/>
        <v>809426.47</v>
      </c>
      <c r="L152" s="25">
        <f t="shared" si="26"/>
        <v>809426.47</v>
      </c>
      <c r="M152" s="29"/>
      <c r="N152" s="44"/>
    </row>
    <row r="153" spans="1:14" s="41" customFormat="1" x14ac:dyDescent="0.25">
      <c r="A153" s="42"/>
      <c r="B153" s="42"/>
      <c r="C153" s="34"/>
      <c r="D153" s="35" t="s">
        <v>203</v>
      </c>
      <c r="E153" s="33" t="s">
        <v>204</v>
      </c>
      <c r="G153" s="43"/>
      <c r="H153" s="69">
        <f>SUM(H154)</f>
        <v>0</v>
      </c>
      <c r="I153" s="69">
        <f t="shared" si="26"/>
        <v>0</v>
      </c>
      <c r="J153" s="69">
        <f t="shared" si="26"/>
        <v>0</v>
      </c>
      <c r="K153" s="25">
        <f t="shared" si="26"/>
        <v>809426.47</v>
      </c>
      <c r="L153" s="25">
        <f t="shared" si="26"/>
        <v>809426.47</v>
      </c>
      <c r="M153" s="29"/>
      <c r="N153" s="44"/>
    </row>
    <row r="154" spans="1:14" s="41" customFormat="1" x14ac:dyDescent="0.25">
      <c r="A154" s="35"/>
      <c r="B154" s="35"/>
      <c r="C154" s="33"/>
      <c r="D154" s="35"/>
      <c r="E154" s="36" t="s">
        <v>205</v>
      </c>
      <c r="F154" s="29"/>
      <c r="G154" s="43" t="s">
        <v>56</v>
      </c>
      <c r="H154" s="70">
        <v>0</v>
      </c>
      <c r="I154" s="70">
        <v>0</v>
      </c>
      <c r="J154" s="70">
        <v>0</v>
      </c>
      <c r="K154" s="39">
        <v>809426.47</v>
      </c>
      <c r="L154" s="39">
        <f>SUM(H154:K154)</f>
        <v>809426.47</v>
      </c>
      <c r="M154" s="29"/>
      <c r="N154" s="44"/>
    </row>
    <row r="155" spans="1:14" s="41" customFormat="1" x14ac:dyDescent="0.25">
      <c r="A155" s="35"/>
      <c r="B155" s="35"/>
      <c r="C155" s="33"/>
      <c r="D155" s="35"/>
      <c r="E155" s="36"/>
      <c r="F155" s="29"/>
      <c r="G155" s="43"/>
      <c r="H155" s="39"/>
      <c r="I155" s="39"/>
      <c r="J155" s="39"/>
      <c r="K155" s="39"/>
      <c r="L155" s="39"/>
      <c r="M155" s="29"/>
      <c r="N155" s="44"/>
    </row>
    <row r="156" spans="1:14" s="29" customFormat="1" ht="24" customHeight="1" x14ac:dyDescent="0.25">
      <c r="A156" s="54" t="s">
        <v>206</v>
      </c>
      <c r="B156" s="54"/>
      <c r="C156" s="54"/>
      <c r="D156" s="54"/>
      <c r="E156" s="54"/>
      <c r="G156" s="30"/>
      <c r="H156" s="71">
        <f>SUM(H157,H161)</f>
        <v>0</v>
      </c>
      <c r="I156" s="25">
        <f t="shared" ref="I156:L156" si="27">SUM(I157,I161)</f>
        <v>68901217.589999989</v>
      </c>
      <c r="J156" s="25">
        <f t="shared" si="27"/>
        <v>6086513.0599999996</v>
      </c>
      <c r="K156" s="25">
        <f t="shared" si="27"/>
        <v>100616623.39000003</v>
      </c>
      <c r="L156" s="25">
        <f t="shared" si="27"/>
        <v>175604354.04000005</v>
      </c>
      <c r="M156" s="40"/>
      <c r="N156" s="32"/>
    </row>
    <row r="157" spans="1:14" s="41" customFormat="1" x14ac:dyDescent="0.25">
      <c r="A157" s="33"/>
      <c r="B157" s="28" t="s">
        <v>14</v>
      </c>
      <c r="C157" s="28"/>
      <c r="D157" s="28"/>
      <c r="E157" s="28"/>
      <c r="F157" s="29"/>
      <c r="G157" s="43"/>
      <c r="H157" s="67">
        <f>SUM(H158)</f>
        <v>0</v>
      </c>
      <c r="I157" s="67">
        <f t="shared" ref="I157:L159" si="28">SUM(I158)</f>
        <v>0</v>
      </c>
      <c r="J157" s="25">
        <f t="shared" si="28"/>
        <v>6086513.0599999996</v>
      </c>
      <c r="K157" s="67">
        <f t="shared" si="28"/>
        <v>0</v>
      </c>
      <c r="L157" s="25">
        <f t="shared" si="28"/>
        <v>6086513.0599999996</v>
      </c>
      <c r="M157" s="29"/>
      <c r="N157" s="44"/>
    </row>
    <row r="158" spans="1:14" s="41" customFormat="1" x14ac:dyDescent="0.25">
      <c r="A158" s="33"/>
      <c r="B158" s="33"/>
      <c r="C158" s="28" t="s">
        <v>15</v>
      </c>
      <c r="D158" s="28"/>
      <c r="E158" s="28"/>
      <c r="F158" s="29"/>
      <c r="G158" s="43"/>
      <c r="H158" s="67">
        <f>SUM(H159)</f>
        <v>0</v>
      </c>
      <c r="I158" s="67">
        <f t="shared" si="28"/>
        <v>0</v>
      </c>
      <c r="J158" s="25">
        <f t="shared" si="28"/>
        <v>6086513.0599999996</v>
      </c>
      <c r="K158" s="67">
        <f t="shared" si="28"/>
        <v>0</v>
      </c>
      <c r="L158" s="25">
        <f t="shared" si="28"/>
        <v>6086513.0599999996</v>
      </c>
      <c r="M158" s="29"/>
      <c r="N158" s="44"/>
    </row>
    <row r="159" spans="1:14" s="41" customFormat="1" x14ac:dyDescent="0.25">
      <c r="A159" s="33"/>
      <c r="B159" s="33"/>
      <c r="C159" s="33"/>
      <c r="D159" s="33" t="s">
        <v>16</v>
      </c>
      <c r="E159" s="33" t="s">
        <v>17</v>
      </c>
      <c r="F159" s="29"/>
      <c r="G159" s="43"/>
      <c r="H159" s="67">
        <f>SUM(H160)</f>
        <v>0</v>
      </c>
      <c r="I159" s="67">
        <f t="shared" si="28"/>
        <v>0</v>
      </c>
      <c r="J159" s="25">
        <f t="shared" si="28"/>
        <v>6086513.0599999996</v>
      </c>
      <c r="K159" s="67">
        <f t="shared" si="28"/>
        <v>0</v>
      </c>
      <c r="L159" s="25">
        <f t="shared" si="28"/>
        <v>6086513.0599999996</v>
      </c>
      <c r="M159" s="29"/>
      <c r="N159" s="44"/>
    </row>
    <row r="160" spans="1:14" s="41" customFormat="1" ht="38.25" x14ac:dyDescent="0.25">
      <c r="A160" s="34"/>
      <c r="B160" s="34"/>
      <c r="C160" s="34"/>
      <c r="D160" s="34"/>
      <c r="E160" s="36" t="s">
        <v>207</v>
      </c>
      <c r="G160" s="43" t="s">
        <v>208</v>
      </c>
      <c r="H160" s="55">
        <v>0</v>
      </c>
      <c r="I160" s="55">
        <v>0</v>
      </c>
      <c r="J160" s="39">
        <v>6086513.0599999996</v>
      </c>
      <c r="K160" s="55">
        <v>0</v>
      </c>
      <c r="L160" s="39">
        <f>SUM(H160:K160)</f>
        <v>6086513.0599999996</v>
      </c>
      <c r="N160" s="44"/>
    </row>
    <row r="161" spans="1:14" s="29" customFormat="1" ht="13.5" customHeight="1" x14ac:dyDescent="0.25">
      <c r="A161" s="33"/>
      <c r="B161" s="33"/>
      <c r="C161" s="54" t="s">
        <v>81</v>
      </c>
      <c r="D161" s="54"/>
      <c r="E161" s="54"/>
      <c r="G161" s="30"/>
      <c r="H161" s="31">
        <f>SUM(H162,H283,H352,H356,H361,H367)</f>
        <v>0</v>
      </c>
      <c r="I161" s="25">
        <f t="shared" ref="I161:L161" si="29">SUM(I162,I283,I352,I356,I361,I367)</f>
        <v>68901217.589999989</v>
      </c>
      <c r="J161" s="31">
        <f t="shared" si="29"/>
        <v>0</v>
      </c>
      <c r="K161" s="25">
        <f t="shared" si="29"/>
        <v>100616623.39000003</v>
      </c>
      <c r="L161" s="25">
        <f t="shared" si="29"/>
        <v>169517840.98000005</v>
      </c>
      <c r="N161" s="32"/>
    </row>
    <row r="162" spans="1:14" s="41" customFormat="1" x14ac:dyDescent="0.25">
      <c r="A162" s="42"/>
      <c r="B162" s="42"/>
      <c r="C162" s="34"/>
      <c r="D162" s="35" t="s">
        <v>209</v>
      </c>
      <c r="E162" s="33" t="s">
        <v>210</v>
      </c>
      <c r="G162" s="43"/>
      <c r="H162" s="69">
        <f>SUM(H163:H282)</f>
        <v>0</v>
      </c>
      <c r="I162" s="69">
        <f t="shared" ref="I162:L162" si="30">SUM(I163:I282)</f>
        <v>0</v>
      </c>
      <c r="J162" s="69">
        <f t="shared" si="30"/>
        <v>0</v>
      </c>
      <c r="K162" s="25">
        <f t="shared" si="30"/>
        <v>93043799.00000003</v>
      </c>
      <c r="L162" s="25">
        <f t="shared" si="30"/>
        <v>93043799.00000003</v>
      </c>
      <c r="M162" s="29"/>
      <c r="N162" s="44"/>
    </row>
    <row r="163" spans="1:14" s="41" customFormat="1" x14ac:dyDescent="0.25">
      <c r="A163" s="42"/>
      <c r="B163" s="42"/>
      <c r="C163" s="34"/>
      <c r="D163" s="34"/>
      <c r="E163" s="36" t="s">
        <v>211</v>
      </c>
      <c r="G163" s="43" t="s">
        <v>78</v>
      </c>
      <c r="H163" s="70">
        <v>0</v>
      </c>
      <c r="I163" s="70">
        <v>0</v>
      </c>
      <c r="J163" s="70">
        <v>0</v>
      </c>
      <c r="K163" s="68">
        <v>1526000.13</v>
      </c>
      <c r="L163" s="39">
        <f t="shared" ref="L163:L226" si="31">SUM(H163:K163)</f>
        <v>1526000.13</v>
      </c>
      <c r="M163" s="29"/>
      <c r="N163" s="44"/>
    </row>
    <row r="164" spans="1:14" s="41" customFormat="1" x14ac:dyDescent="0.25">
      <c r="A164" s="42"/>
      <c r="B164" s="42"/>
      <c r="C164" s="34"/>
      <c r="D164" s="34"/>
      <c r="E164" s="36" t="s">
        <v>212</v>
      </c>
      <c r="G164" s="43" t="s">
        <v>114</v>
      </c>
      <c r="H164" s="70">
        <v>0</v>
      </c>
      <c r="I164" s="70">
        <v>0</v>
      </c>
      <c r="J164" s="70">
        <v>0</v>
      </c>
      <c r="K164" s="68">
        <v>241097.57</v>
      </c>
      <c r="L164" s="39">
        <f t="shared" si="31"/>
        <v>241097.57</v>
      </c>
      <c r="M164" s="29"/>
      <c r="N164" s="44"/>
    </row>
    <row r="165" spans="1:14" s="41" customFormat="1" x14ac:dyDescent="0.25">
      <c r="A165" s="42"/>
      <c r="B165" s="42"/>
      <c r="C165" s="34"/>
      <c r="D165" s="34"/>
      <c r="E165" s="36" t="s">
        <v>213</v>
      </c>
      <c r="G165" s="43" t="s">
        <v>111</v>
      </c>
      <c r="H165" s="70">
        <v>0</v>
      </c>
      <c r="I165" s="70">
        <v>0</v>
      </c>
      <c r="J165" s="70">
        <v>0</v>
      </c>
      <c r="K165" s="68">
        <v>239037.59</v>
      </c>
      <c r="L165" s="39">
        <f t="shared" si="31"/>
        <v>239037.59</v>
      </c>
      <c r="M165" s="29"/>
      <c r="N165" s="44"/>
    </row>
    <row r="166" spans="1:14" s="41" customFormat="1" x14ac:dyDescent="0.25">
      <c r="A166" s="42"/>
      <c r="B166" s="42"/>
      <c r="C166" s="34"/>
      <c r="D166" s="34"/>
      <c r="E166" s="36" t="s">
        <v>214</v>
      </c>
      <c r="G166" s="43" t="s">
        <v>33</v>
      </c>
      <c r="H166" s="70">
        <v>0</v>
      </c>
      <c r="I166" s="70">
        <v>0</v>
      </c>
      <c r="J166" s="70">
        <v>0</v>
      </c>
      <c r="K166" s="68">
        <v>612087.02</v>
      </c>
      <c r="L166" s="39">
        <f t="shared" si="31"/>
        <v>612087.02</v>
      </c>
      <c r="M166" s="29"/>
      <c r="N166" s="44"/>
    </row>
    <row r="167" spans="1:14" s="41" customFormat="1" x14ac:dyDescent="0.25">
      <c r="A167" s="42"/>
      <c r="B167" s="42"/>
      <c r="C167" s="34"/>
      <c r="D167" s="34"/>
      <c r="E167" s="36" t="s">
        <v>215</v>
      </c>
      <c r="G167" s="43" t="s">
        <v>137</v>
      </c>
      <c r="H167" s="70">
        <v>0</v>
      </c>
      <c r="I167" s="70">
        <v>0</v>
      </c>
      <c r="J167" s="70">
        <v>0</v>
      </c>
      <c r="K167" s="68">
        <v>727468.22</v>
      </c>
      <c r="L167" s="39">
        <f t="shared" si="31"/>
        <v>727468.22</v>
      </c>
      <c r="M167" s="29"/>
      <c r="N167" s="44"/>
    </row>
    <row r="168" spans="1:14" s="41" customFormat="1" x14ac:dyDescent="0.25">
      <c r="A168" s="42"/>
      <c r="B168" s="42"/>
      <c r="C168" s="34"/>
      <c r="D168" s="34"/>
      <c r="E168" s="36" t="s">
        <v>216</v>
      </c>
      <c r="G168" s="43" t="s">
        <v>217</v>
      </c>
      <c r="H168" s="70">
        <v>0</v>
      </c>
      <c r="I168" s="70">
        <v>0</v>
      </c>
      <c r="J168" s="70">
        <v>0</v>
      </c>
      <c r="K168" s="68">
        <v>431458.27</v>
      </c>
      <c r="L168" s="39">
        <f t="shared" si="31"/>
        <v>431458.27</v>
      </c>
      <c r="M168" s="29"/>
      <c r="N168" s="44"/>
    </row>
    <row r="169" spans="1:14" s="41" customFormat="1" x14ac:dyDescent="0.25">
      <c r="A169" s="42"/>
      <c r="B169" s="42"/>
      <c r="C169" s="34"/>
      <c r="D169" s="34"/>
      <c r="E169" s="36" t="s">
        <v>218</v>
      </c>
      <c r="G169" s="43" t="s">
        <v>56</v>
      </c>
      <c r="H169" s="70">
        <v>0</v>
      </c>
      <c r="I169" s="70">
        <v>0</v>
      </c>
      <c r="J169" s="70">
        <v>0</v>
      </c>
      <c r="K169" s="68">
        <v>228219.78</v>
      </c>
      <c r="L169" s="39">
        <f t="shared" si="31"/>
        <v>228219.78</v>
      </c>
      <c r="M169" s="29"/>
      <c r="N169" s="44"/>
    </row>
    <row r="170" spans="1:14" s="41" customFormat="1" x14ac:dyDescent="0.25">
      <c r="A170" s="42"/>
      <c r="B170" s="42"/>
      <c r="C170" s="34"/>
      <c r="D170" s="34"/>
      <c r="E170" s="36" t="s">
        <v>219</v>
      </c>
      <c r="G170" s="43" t="s">
        <v>56</v>
      </c>
      <c r="H170" s="70">
        <v>0</v>
      </c>
      <c r="I170" s="70">
        <v>0</v>
      </c>
      <c r="J170" s="70">
        <v>0</v>
      </c>
      <c r="K170" s="68">
        <v>225807.03</v>
      </c>
      <c r="L170" s="39">
        <f t="shared" si="31"/>
        <v>225807.03</v>
      </c>
      <c r="M170" s="29"/>
      <c r="N170" s="44"/>
    </row>
    <row r="171" spans="1:14" s="41" customFormat="1" x14ac:dyDescent="0.25">
      <c r="A171" s="42"/>
      <c r="B171" s="42"/>
      <c r="C171" s="34"/>
      <c r="D171" s="34"/>
      <c r="E171" s="36" t="s">
        <v>220</v>
      </c>
      <c r="G171" s="43" t="s">
        <v>111</v>
      </c>
      <c r="H171" s="70">
        <v>0</v>
      </c>
      <c r="I171" s="70">
        <v>0</v>
      </c>
      <c r="J171" s="70">
        <v>0</v>
      </c>
      <c r="K171" s="68">
        <v>175480.35</v>
      </c>
      <c r="L171" s="39">
        <f t="shared" si="31"/>
        <v>175480.35</v>
      </c>
      <c r="M171" s="29"/>
      <c r="N171" s="44"/>
    </row>
    <row r="172" spans="1:14" s="41" customFormat="1" x14ac:dyDescent="0.25">
      <c r="A172" s="42"/>
      <c r="B172" s="42"/>
      <c r="C172" s="34"/>
      <c r="D172" s="34"/>
      <c r="E172" s="36" t="s">
        <v>221</v>
      </c>
      <c r="G172" s="43" t="s">
        <v>222</v>
      </c>
      <c r="H172" s="70">
        <v>0</v>
      </c>
      <c r="I172" s="70">
        <v>0</v>
      </c>
      <c r="J172" s="70">
        <v>0</v>
      </c>
      <c r="K172" s="68">
        <v>289956.71999999997</v>
      </c>
      <c r="L172" s="39">
        <f t="shared" si="31"/>
        <v>289956.71999999997</v>
      </c>
      <c r="M172" s="29"/>
      <c r="N172" s="44"/>
    </row>
    <row r="173" spans="1:14" s="41" customFormat="1" x14ac:dyDescent="0.25">
      <c r="A173" s="42"/>
      <c r="B173" s="42"/>
      <c r="C173" s="34"/>
      <c r="D173" s="34"/>
      <c r="E173" s="36" t="s">
        <v>223</v>
      </c>
      <c r="G173" s="43" t="s">
        <v>222</v>
      </c>
      <c r="H173" s="70">
        <v>0</v>
      </c>
      <c r="I173" s="70">
        <v>0</v>
      </c>
      <c r="J173" s="70">
        <v>0</v>
      </c>
      <c r="K173" s="68">
        <v>855669.99</v>
      </c>
      <c r="L173" s="39">
        <f t="shared" si="31"/>
        <v>855669.99</v>
      </c>
      <c r="M173" s="29"/>
      <c r="N173" s="44"/>
    </row>
    <row r="174" spans="1:14" s="41" customFormat="1" x14ac:dyDescent="0.25">
      <c r="A174" s="42"/>
      <c r="B174" s="42"/>
      <c r="C174" s="34"/>
      <c r="D174" s="34"/>
      <c r="E174" s="36" t="s">
        <v>224</v>
      </c>
      <c r="G174" s="43" t="s">
        <v>105</v>
      </c>
      <c r="H174" s="70">
        <v>0</v>
      </c>
      <c r="I174" s="70">
        <v>0</v>
      </c>
      <c r="J174" s="70">
        <v>0</v>
      </c>
      <c r="K174" s="68">
        <v>709478.03</v>
      </c>
      <c r="L174" s="39">
        <f t="shared" si="31"/>
        <v>709478.03</v>
      </c>
      <c r="M174" s="29"/>
      <c r="N174" s="44"/>
    </row>
    <row r="175" spans="1:14" s="41" customFormat="1" x14ac:dyDescent="0.25">
      <c r="A175" s="48"/>
      <c r="B175" s="48"/>
      <c r="C175" s="47"/>
      <c r="D175" s="47"/>
      <c r="E175" s="49" t="s">
        <v>225</v>
      </c>
      <c r="F175" s="50"/>
      <c r="G175" s="51" t="s">
        <v>23</v>
      </c>
      <c r="H175" s="72">
        <v>0</v>
      </c>
      <c r="I175" s="72">
        <v>0</v>
      </c>
      <c r="J175" s="72">
        <v>0</v>
      </c>
      <c r="K175" s="73">
        <v>111383.76</v>
      </c>
      <c r="L175" s="53">
        <f t="shared" si="31"/>
        <v>111383.76</v>
      </c>
      <c r="M175" s="29"/>
      <c r="N175" s="44"/>
    </row>
    <row r="176" spans="1:14" s="41" customFormat="1" x14ac:dyDescent="0.25">
      <c r="A176" s="42"/>
      <c r="B176" s="42"/>
      <c r="C176" s="34"/>
      <c r="D176" s="34"/>
      <c r="E176" s="36" t="s">
        <v>226</v>
      </c>
      <c r="G176" s="43" t="s">
        <v>227</v>
      </c>
      <c r="H176" s="70">
        <v>0</v>
      </c>
      <c r="I176" s="70">
        <v>0</v>
      </c>
      <c r="J176" s="70">
        <v>0</v>
      </c>
      <c r="K176" s="68">
        <v>903477.99</v>
      </c>
      <c r="L176" s="39">
        <f t="shared" si="31"/>
        <v>903477.99</v>
      </c>
      <c r="M176" s="29"/>
      <c r="N176" s="44"/>
    </row>
    <row r="177" spans="1:14" s="41" customFormat="1" x14ac:dyDescent="0.25">
      <c r="A177" s="42"/>
      <c r="B177" s="42"/>
      <c r="C177" s="34"/>
      <c r="D177" s="34"/>
      <c r="E177" s="36" t="s">
        <v>228</v>
      </c>
      <c r="G177" s="43" t="s">
        <v>114</v>
      </c>
      <c r="H177" s="70">
        <v>0</v>
      </c>
      <c r="I177" s="70">
        <v>0</v>
      </c>
      <c r="J177" s="70">
        <v>0</v>
      </c>
      <c r="K177" s="68">
        <v>696779.56</v>
      </c>
      <c r="L177" s="39">
        <f t="shared" si="31"/>
        <v>696779.56</v>
      </c>
      <c r="M177" s="29"/>
      <c r="N177" s="44"/>
    </row>
    <row r="178" spans="1:14" s="41" customFormat="1" x14ac:dyDescent="0.25">
      <c r="A178" s="42"/>
      <c r="B178" s="42"/>
      <c r="C178" s="34"/>
      <c r="D178" s="34"/>
      <c r="E178" s="36" t="s">
        <v>229</v>
      </c>
      <c r="G178" s="43" t="s">
        <v>176</v>
      </c>
      <c r="H178" s="70">
        <v>0</v>
      </c>
      <c r="I178" s="70">
        <v>0</v>
      </c>
      <c r="J178" s="70">
        <v>0</v>
      </c>
      <c r="K178" s="68">
        <v>257304.92</v>
      </c>
      <c r="L178" s="39">
        <f t="shared" si="31"/>
        <v>257304.92</v>
      </c>
      <c r="M178" s="29"/>
      <c r="N178" s="44"/>
    </row>
    <row r="179" spans="1:14" s="41" customFormat="1" x14ac:dyDescent="0.25">
      <c r="A179" s="42"/>
      <c r="B179" s="42"/>
      <c r="C179" s="34"/>
      <c r="D179" s="34"/>
      <c r="E179" s="36" t="s">
        <v>230</v>
      </c>
      <c r="G179" s="43" t="s">
        <v>231</v>
      </c>
      <c r="H179" s="70">
        <v>0</v>
      </c>
      <c r="I179" s="70">
        <v>0</v>
      </c>
      <c r="J179" s="70">
        <v>0</v>
      </c>
      <c r="K179" s="68">
        <v>372479</v>
      </c>
      <c r="L179" s="39">
        <f t="shared" si="31"/>
        <v>372479</v>
      </c>
      <c r="M179" s="29"/>
      <c r="N179" s="44"/>
    </row>
    <row r="180" spans="1:14" s="41" customFormat="1" x14ac:dyDescent="0.25">
      <c r="A180" s="42"/>
      <c r="B180" s="42"/>
      <c r="C180" s="34"/>
      <c r="D180" s="34"/>
      <c r="E180" s="36" t="s">
        <v>232</v>
      </c>
      <c r="G180" s="43" t="s">
        <v>233</v>
      </c>
      <c r="H180" s="70">
        <v>0</v>
      </c>
      <c r="I180" s="70">
        <v>0</v>
      </c>
      <c r="J180" s="70">
        <v>0</v>
      </c>
      <c r="K180" s="68">
        <v>342834.91</v>
      </c>
      <c r="L180" s="39">
        <f t="shared" si="31"/>
        <v>342834.91</v>
      </c>
      <c r="M180" s="29"/>
      <c r="N180" s="44"/>
    </row>
    <row r="181" spans="1:14" s="41" customFormat="1" x14ac:dyDescent="0.25">
      <c r="A181" s="42"/>
      <c r="B181" s="42"/>
      <c r="C181" s="34"/>
      <c r="D181" s="34"/>
      <c r="E181" s="36" t="s">
        <v>234</v>
      </c>
      <c r="G181" s="43" t="s">
        <v>233</v>
      </c>
      <c r="H181" s="70">
        <v>0</v>
      </c>
      <c r="I181" s="70">
        <v>0</v>
      </c>
      <c r="J181" s="70">
        <v>0</v>
      </c>
      <c r="K181" s="68">
        <v>714209.84</v>
      </c>
      <c r="L181" s="39">
        <f t="shared" si="31"/>
        <v>714209.84</v>
      </c>
      <c r="M181" s="29"/>
      <c r="N181" s="44"/>
    </row>
    <row r="182" spans="1:14" s="41" customFormat="1" x14ac:dyDescent="0.25">
      <c r="A182" s="42"/>
      <c r="B182" s="42"/>
      <c r="C182" s="34"/>
      <c r="D182" s="34"/>
      <c r="E182" s="36" t="s">
        <v>235</v>
      </c>
      <c r="G182" s="43" t="s">
        <v>236</v>
      </c>
      <c r="H182" s="70">
        <v>0</v>
      </c>
      <c r="I182" s="70">
        <v>0</v>
      </c>
      <c r="J182" s="70">
        <v>0</v>
      </c>
      <c r="K182" s="68">
        <v>640691.59</v>
      </c>
      <c r="L182" s="39">
        <f t="shared" si="31"/>
        <v>640691.59</v>
      </c>
      <c r="M182" s="29"/>
      <c r="N182" s="44"/>
    </row>
    <row r="183" spans="1:14" s="41" customFormat="1" x14ac:dyDescent="0.25">
      <c r="A183" s="42"/>
      <c r="B183" s="42"/>
      <c r="C183" s="34"/>
      <c r="D183" s="34"/>
      <c r="E183" s="36" t="s">
        <v>237</v>
      </c>
      <c r="G183" s="43" t="s">
        <v>238</v>
      </c>
      <c r="H183" s="70">
        <v>0</v>
      </c>
      <c r="I183" s="70">
        <v>0</v>
      </c>
      <c r="J183" s="70">
        <v>0</v>
      </c>
      <c r="K183" s="68">
        <v>668369.16</v>
      </c>
      <c r="L183" s="39">
        <f t="shared" si="31"/>
        <v>668369.16</v>
      </c>
      <c r="M183" s="29"/>
      <c r="N183" s="44"/>
    </row>
    <row r="184" spans="1:14" s="41" customFormat="1" x14ac:dyDescent="0.25">
      <c r="A184" s="42"/>
      <c r="B184" s="42"/>
      <c r="C184" s="34"/>
      <c r="D184" s="34"/>
      <c r="E184" s="36" t="s">
        <v>239</v>
      </c>
      <c r="G184" s="43" t="s">
        <v>105</v>
      </c>
      <c r="H184" s="70">
        <v>0</v>
      </c>
      <c r="I184" s="70">
        <v>0</v>
      </c>
      <c r="J184" s="70">
        <v>0</v>
      </c>
      <c r="K184" s="68">
        <v>324944.36</v>
      </c>
      <c r="L184" s="39">
        <f t="shared" si="31"/>
        <v>324944.36</v>
      </c>
      <c r="M184" s="29"/>
      <c r="N184" s="44"/>
    </row>
    <row r="185" spans="1:14" s="41" customFormat="1" x14ac:dyDescent="0.25">
      <c r="A185" s="42"/>
      <c r="B185" s="42"/>
      <c r="C185" s="34"/>
      <c r="D185" s="34"/>
      <c r="E185" s="36" t="s">
        <v>240</v>
      </c>
      <c r="G185" s="43" t="s">
        <v>241</v>
      </c>
      <c r="H185" s="70">
        <v>0</v>
      </c>
      <c r="I185" s="70">
        <v>0</v>
      </c>
      <c r="J185" s="70">
        <v>0</v>
      </c>
      <c r="K185" s="68">
        <v>152375</v>
      </c>
      <c r="L185" s="39">
        <f t="shared" si="31"/>
        <v>152375</v>
      </c>
      <c r="M185" s="29"/>
      <c r="N185" s="44"/>
    </row>
    <row r="186" spans="1:14" s="41" customFormat="1" x14ac:dyDescent="0.25">
      <c r="A186" s="42"/>
      <c r="B186" s="42"/>
      <c r="C186" s="34"/>
      <c r="D186" s="34"/>
      <c r="E186" s="36" t="s">
        <v>242</v>
      </c>
      <c r="G186" s="43" t="s">
        <v>70</v>
      </c>
      <c r="H186" s="70">
        <v>0</v>
      </c>
      <c r="I186" s="70">
        <v>0</v>
      </c>
      <c r="J186" s="70">
        <v>0</v>
      </c>
      <c r="K186" s="68">
        <v>329837.14</v>
      </c>
      <c r="L186" s="39">
        <f t="shared" si="31"/>
        <v>329837.14</v>
      </c>
      <c r="M186" s="29"/>
      <c r="N186" s="44"/>
    </row>
    <row r="187" spans="1:14" s="41" customFormat="1" x14ac:dyDescent="0.25">
      <c r="A187" s="42"/>
      <c r="B187" s="42"/>
      <c r="C187" s="34"/>
      <c r="D187" s="34"/>
      <c r="E187" s="36" t="s">
        <v>243</v>
      </c>
      <c r="G187" s="43" t="s">
        <v>244</v>
      </c>
      <c r="H187" s="70">
        <v>0</v>
      </c>
      <c r="I187" s="70">
        <v>0</v>
      </c>
      <c r="J187" s="70">
        <v>0</v>
      </c>
      <c r="K187" s="68">
        <v>270825.63</v>
      </c>
      <c r="L187" s="39">
        <f t="shared" si="31"/>
        <v>270825.63</v>
      </c>
      <c r="M187" s="29"/>
      <c r="N187" s="44"/>
    </row>
    <row r="188" spans="1:14" s="41" customFormat="1" x14ac:dyDescent="0.25">
      <c r="A188" s="42"/>
      <c r="B188" s="42"/>
      <c r="C188" s="34"/>
      <c r="D188" s="34"/>
      <c r="E188" s="36" t="s">
        <v>245</v>
      </c>
      <c r="G188" s="43" t="s">
        <v>166</v>
      </c>
      <c r="H188" s="70">
        <v>0</v>
      </c>
      <c r="I188" s="70">
        <v>0</v>
      </c>
      <c r="J188" s="70">
        <v>0</v>
      </c>
      <c r="K188" s="68">
        <v>584344.13</v>
      </c>
      <c r="L188" s="39">
        <f t="shared" si="31"/>
        <v>584344.13</v>
      </c>
      <c r="M188" s="29"/>
      <c r="N188" s="44"/>
    </row>
    <row r="189" spans="1:14" s="41" customFormat="1" x14ac:dyDescent="0.25">
      <c r="A189" s="42"/>
      <c r="B189" s="42"/>
      <c r="C189" s="34"/>
      <c r="D189" s="34"/>
      <c r="E189" s="36" t="s">
        <v>246</v>
      </c>
      <c r="G189" s="43" t="s">
        <v>73</v>
      </c>
      <c r="H189" s="70">
        <v>0</v>
      </c>
      <c r="I189" s="70">
        <v>0</v>
      </c>
      <c r="J189" s="70">
        <v>0</v>
      </c>
      <c r="K189" s="68">
        <v>382915.47</v>
      </c>
      <c r="L189" s="39">
        <f t="shared" si="31"/>
        <v>382915.47</v>
      </c>
      <c r="M189" s="29"/>
      <c r="N189" s="44"/>
    </row>
    <row r="190" spans="1:14" s="41" customFormat="1" x14ac:dyDescent="0.25">
      <c r="A190" s="42"/>
      <c r="B190" s="42"/>
      <c r="C190" s="34"/>
      <c r="D190" s="34"/>
      <c r="E190" s="36" t="s">
        <v>247</v>
      </c>
      <c r="G190" s="43" t="s">
        <v>231</v>
      </c>
      <c r="H190" s="70">
        <v>0</v>
      </c>
      <c r="I190" s="70">
        <v>0</v>
      </c>
      <c r="J190" s="70">
        <v>0</v>
      </c>
      <c r="K190" s="68">
        <v>1170831.8500000001</v>
      </c>
      <c r="L190" s="39">
        <f t="shared" si="31"/>
        <v>1170831.8500000001</v>
      </c>
      <c r="M190" s="29"/>
      <c r="N190" s="44"/>
    </row>
    <row r="191" spans="1:14" s="41" customFormat="1" x14ac:dyDescent="0.25">
      <c r="A191" s="42"/>
      <c r="B191" s="42"/>
      <c r="C191" s="34"/>
      <c r="D191" s="34"/>
      <c r="E191" s="36" t="s">
        <v>248</v>
      </c>
      <c r="G191" s="43" t="s">
        <v>227</v>
      </c>
      <c r="H191" s="70">
        <v>0</v>
      </c>
      <c r="I191" s="70">
        <v>0</v>
      </c>
      <c r="J191" s="70">
        <v>0</v>
      </c>
      <c r="K191" s="68">
        <v>892816.95</v>
      </c>
      <c r="L191" s="39">
        <f t="shared" si="31"/>
        <v>892816.95</v>
      </c>
      <c r="M191" s="29"/>
      <c r="N191" s="44"/>
    </row>
    <row r="192" spans="1:14" s="41" customFormat="1" x14ac:dyDescent="0.25">
      <c r="A192" s="42"/>
      <c r="B192" s="42"/>
      <c r="C192" s="34"/>
      <c r="D192" s="34"/>
      <c r="E192" s="36" t="s">
        <v>249</v>
      </c>
      <c r="G192" s="43" t="s">
        <v>88</v>
      </c>
      <c r="H192" s="70">
        <v>0</v>
      </c>
      <c r="I192" s="70">
        <v>0</v>
      </c>
      <c r="J192" s="70">
        <v>0</v>
      </c>
      <c r="K192" s="68">
        <v>1006922.68</v>
      </c>
      <c r="L192" s="39">
        <f t="shared" si="31"/>
        <v>1006922.68</v>
      </c>
      <c r="M192" s="29"/>
      <c r="N192" s="44"/>
    </row>
    <row r="193" spans="1:14" s="41" customFormat="1" x14ac:dyDescent="0.25">
      <c r="A193" s="42"/>
      <c r="B193" s="42"/>
      <c r="C193" s="34"/>
      <c r="D193" s="34"/>
      <c r="E193" s="36" t="s">
        <v>250</v>
      </c>
      <c r="G193" s="43" t="s">
        <v>233</v>
      </c>
      <c r="H193" s="70">
        <v>0</v>
      </c>
      <c r="I193" s="70">
        <v>0</v>
      </c>
      <c r="J193" s="70">
        <v>0</v>
      </c>
      <c r="K193" s="68">
        <v>1354755.03</v>
      </c>
      <c r="L193" s="39">
        <f t="shared" si="31"/>
        <v>1354755.03</v>
      </c>
      <c r="M193" s="29"/>
      <c r="N193" s="44"/>
    </row>
    <row r="194" spans="1:14" s="41" customFormat="1" x14ac:dyDescent="0.25">
      <c r="A194" s="42"/>
      <c r="B194" s="42"/>
      <c r="C194" s="34"/>
      <c r="D194" s="34"/>
      <c r="E194" s="36" t="s">
        <v>251</v>
      </c>
      <c r="G194" s="43" t="s">
        <v>252</v>
      </c>
      <c r="H194" s="70">
        <v>0</v>
      </c>
      <c r="I194" s="70">
        <v>0</v>
      </c>
      <c r="J194" s="70">
        <v>0</v>
      </c>
      <c r="K194" s="68">
        <v>1621914.93</v>
      </c>
      <c r="L194" s="39">
        <f t="shared" si="31"/>
        <v>1621914.93</v>
      </c>
      <c r="M194" s="29"/>
      <c r="N194" s="44"/>
    </row>
    <row r="195" spans="1:14" s="41" customFormat="1" x14ac:dyDescent="0.25">
      <c r="A195" s="42"/>
      <c r="B195" s="42"/>
      <c r="C195" s="34"/>
      <c r="D195" s="34"/>
      <c r="E195" s="36" t="s">
        <v>253</v>
      </c>
      <c r="G195" s="43" t="s">
        <v>146</v>
      </c>
      <c r="H195" s="70">
        <v>0</v>
      </c>
      <c r="I195" s="70">
        <v>0</v>
      </c>
      <c r="J195" s="70">
        <v>0</v>
      </c>
      <c r="K195" s="68">
        <v>503298.11</v>
      </c>
      <c r="L195" s="39">
        <f t="shared" si="31"/>
        <v>503298.11</v>
      </c>
      <c r="M195" s="29"/>
      <c r="N195" s="44"/>
    </row>
    <row r="196" spans="1:14" s="41" customFormat="1" x14ac:dyDescent="0.25">
      <c r="A196" s="42"/>
      <c r="B196" s="42"/>
      <c r="C196" s="34"/>
      <c r="D196" s="34"/>
      <c r="E196" s="36" t="s">
        <v>254</v>
      </c>
      <c r="G196" s="43" t="s">
        <v>233</v>
      </c>
      <c r="H196" s="70">
        <v>0</v>
      </c>
      <c r="I196" s="70">
        <v>0</v>
      </c>
      <c r="J196" s="70">
        <v>0</v>
      </c>
      <c r="K196" s="68">
        <v>391891.15</v>
      </c>
      <c r="L196" s="39">
        <f t="shared" si="31"/>
        <v>391891.15</v>
      </c>
      <c r="M196" s="29"/>
      <c r="N196" s="44"/>
    </row>
    <row r="197" spans="1:14" s="41" customFormat="1" x14ac:dyDescent="0.25">
      <c r="A197" s="42"/>
      <c r="B197" s="42"/>
      <c r="C197" s="34"/>
      <c r="D197" s="34"/>
      <c r="E197" s="36" t="s">
        <v>255</v>
      </c>
      <c r="G197" s="43" t="s">
        <v>114</v>
      </c>
      <c r="H197" s="70">
        <v>0</v>
      </c>
      <c r="I197" s="70">
        <v>0</v>
      </c>
      <c r="J197" s="70">
        <v>0</v>
      </c>
      <c r="K197" s="68">
        <v>1270011.43</v>
      </c>
      <c r="L197" s="39">
        <f t="shared" si="31"/>
        <v>1270011.43</v>
      </c>
      <c r="M197" s="29"/>
      <c r="N197" s="44"/>
    </row>
    <row r="198" spans="1:14" s="41" customFormat="1" x14ac:dyDescent="0.25">
      <c r="A198" s="42"/>
      <c r="B198" s="42"/>
      <c r="C198" s="34"/>
      <c r="D198" s="34"/>
      <c r="E198" s="36" t="s">
        <v>256</v>
      </c>
      <c r="G198" s="43" t="s">
        <v>231</v>
      </c>
      <c r="H198" s="70">
        <v>0</v>
      </c>
      <c r="I198" s="70">
        <v>0</v>
      </c>
      <c r="J198" s="70">
        <v>0</v>
      </c>
      <c r="K198" s="68">
        <v>641756.24</v>
      </c>
      <c r="L198" s="39">
        <f t="shared" si="31"/>
        <v>641756.24</v>
      </c>
      <c r="M198" s="29"/>
      <c r="N198" s="44"/>
    </row>
    <row r="199" spans="1:14" s="41" customFormat="1" x14ac:dyDescent="0.25">
      <c r="A199" s="42"/>
      <c r="B199" s="42"/>
      <c r="C199" s="34"/>
      <c r="D199" s="34"/>
      <c r="E199" s="36" t="s">
        <v>257</v>
      </c>
      <c r="G199" s="43" t="s">
        <v>109</v>
      </c>
      <c r="H199" s="70">
        <v>0</v>
      </c>
      <c r="I199" s="70">
        <v>0</v>
      </c>
      <c r="J199" s="70">
        <v>0</v>
      </c>
      <c r="K199" s="68">
        <v>788666.91</v>
      </c>
      <c r="L199" s="39">
        <f t="shared" si="31"/>
        <v>788666.91</v>
      </c>
      <c r="M199" s="29"/>
      <c r="N199" s="44"/>
    </row>
    <row r="200" spans="1:14" s="41" customFormat="1" x14ac:dyDescent="0.25">
      <c r="A200" s="42"/>
      <c r="B200" s="42"/>
      <c r="C200" s="34"/>
      <c r="D200" s="34"/>
      <c r="E200" s="36" t="s">
        <v>258</v>
      </c>
      <c r="G200" s="43" t="s">
        <v>259</v>
      </c>
      <c r="H200" s="70">
        <v>0</v>
      </c>
      <c r="I200" s="70">
        <v>0</v>
      </c>
      <c r="J200" s="70">
        <v>0</v>
      </c>
      <c r="K200" s="68">
        <v>1253838.76</v>
      </c>
      <c r="L200" s="39">
        <f t="shared" si="31"/>
        <v>1253838.76</v>
      </c>
      <c r="M200" s="29"/>
      <c r="N200" s="44"/>
    </row>
    <row r="201" spans="1:14" s="41" customFormat="1" x14ac:dyDescent="0.25">
      <c r="A201" s="42"/>
      <c r="B201" s="42"/>
      <c r="C201" s="34"/>
      <c r="D201" s="34"/>
      <c r="E201" s="36" t="s">
        <v>260</v>
      </c>
      <c r="G201" s="43" t="s">
        <v>134</v>
      </c>
      <c r="H201" s="70">
        <v>0</v>
      </c>
      <c r="I201" s="70">
        <v>0</v>
      </c>
      <c r="J201" s="70">
        <v>0</v>
      </c>
      <c r="K201" s="68">
        <v>854130.67</v>
      </c>
      <c r="L201" s="39">
        <f t="shared" si="31"/>
        <v>854130.67</v>
      </c>
      <c r="M201" s="29"/>
      <c r="N201" s="44"/>
    </row>
    <row r="202" spans="1:14" s="41" customFormat="1" x14ac:dyDescent="0.25">
      <c r="A202" s="42"/>
      <c r="B202" s="42"/>
      <c r="C202" s="34"/>
      <c r="D202" s="34"/>
      <c r="E202" s="36" t="s">
        <v>261</v>
      </c>
      <c r="G202" s="43" t="s">
        <v>262</v>
      </c>
      <c r="H202" s="70">
        <v>0</v>
      </c>
      <c r="I202" s="70">
        <v>0</v>
      </c>
      <c r="J202" s="70">
        <v>0</v>
      </c>
      <c r="K202" s="68">
        <v>778155.38</v>
      </c>
      <c r="L202" s="39">
        <f t="shared" si="31"/>
        <v>778155.38</v>
      </c>
      <c r="M202" s="29"/>
      <c r="N202" s="44"/>
    </row>
    <row r="203" spans="1:14" s="41" customFormat="1" x14ac:dyDescent="0.25">
      <c r="A203" s="42"/>
      <c r="B203" s="42"/>
      <c r="C203" s="34"/>
      <c r="D203" s="34"/>
      <c r="E203" s="36" t="s">
        <v>263</v>
      </c>
      <c r="G203" s="43" t="s">
        <v>70</v>
      </c>
      <c r="H203" s="70">
        <v>0</v>
      </c>
      <c r="I203" s="70">
        <v>0</v>
      </c>
      <c r="J203" s="70">
        <v>0</v>
      </c>
      <c r="K203" s="68">
        <v>356001.73</v>
      </c>
      <c r="L203" s="39">
        <f t="shared" si="31"/>
        <v>356001.73</v>
      </c>
      <c r="M203" s="29"/>
      <c r="N203" s="44"/>
    </row>
    <row r="204" spans="1:14" s="41" customFormat="1" x14ac:dyDescent="0.25">
      <c r="A204" s="42"/>
      <c r="B204" s="42"/>
      <c r="C204" s="34"/>
      <c r="D204" s="34"/>
      <c r="E204" s="36" t="s">
        <v>264</v>
      </c>
      <c r="G204" s="43" t="s">
        <v>129</v>
      </c>
      <c r="H204" s="70">
        <v>0</v>
      </c>
      <c r="I204" s="70">
        <v>0</v>
      </c>
      <c r="J204" s="70">
        <v>0</v>
      </c>
      <c r="K204" s="68">
        <v>654593.15</v>
      </c>
      <c r="L204" s="39">
        <f t="shared" si="31"/>
        <v>654593.15</v>
      </c>
      <c r="M204" s="29"/>
      <c r="N204" s="44"/>
    </row>
    <row r="205" spans="1:14" s="41" customFormat="1" x14ac:dyDescent="0.25">
      <c r="A205" s="42"/>
      <c r="B205" s="42"/>
      <c r="C205" s="34"/>
      <c r="D205" s="34"/>
      <c r="E205" s="36" t="s">
        <v>265</v>
      </c>
      <c r="G205" s="43" t="s">
        <v>176</v>
      </c>
      <c r="H205" s="70">
        <v>0</v>
      </c>
      <c r="I205" s="70">
        <v>0</v>
      </c>
      <c r="J205" s="70">
        <v>0</v>
      </c>
      <c r="K205" s="68">
        <v>1832609.98</v>
      </c>
      <c r="L205" s="39">
        <f t="shared" si="31"/>
        <v>1832609.98</v>
      </c>
      <c r="M205" s="29"/>
      <c r="N205" s="44"/>
    </row>
    <row r="206" spans="1:14" s="41" customFormat="1" x14ac:dyDescent="0.25">
      <c r="A206" s="42"/>
      <c r="B206" s="42"/>
      <c r="C206" s="34"/>
      <c r="D206" s="34"/>
      <c r="E206" s="36" t="s">
        <v>266</v>
      </c>
      <c r="G206" s="43" t="s">
        <v>105</v>
      </c>
      <c r="H206" s="70">
        <v>0</v>
      </c>
      <c r="I206" s="70">
        <v>0</v>
      </c>
      <c r="J206" s="70">
        <v>0</v>
      </c>
      <c r="K206" s="68">
        <v>727055.03</v>
      </c>
      <c r="L206" s="39">
        <f t="shared" si="31"/>
        <v>727055.03</v>
      </c>
      <c r="M206" s="29"/>
      <c r="N206" s="44"/>
    </row>
    <row r="207" spans="1:14" s="41" customFormat="1" x14ac:dyDescent="0.25">
      <c r="A207" s="42"/>
      <c r="B207" s="42"/>
      <c r="C207" s="34"/>
      <c r="D207" s="34"/>
      <c r="E207" s="36" t="s">
        <v>267</v>
      </c>
      <c r="G207" s="43" t="s">
        <v>158</v>
      </c>
      <c r="H207" s="70">
        <v>0</v>
      </c>
      <c r="I207" s="70">
        <v>0</v>
      </c>
      <c r="J207" s="70">
        <v>0</v>
      </c>
      <c r="K207" s="68">
        <v>1076094.95</v>
      </c>
      <c r="L207" s="39">
        <f t="shared" si="31"/>
        <v>1076094.95</v>
      </c>
      <c r="M207" s="29"/>
      <c r="N207" s="44"/>
    </row>
    <row r="208" spans="1:14" s="41" customFormat="1" x14ac:dyDescent="0.25">
      <c r="A208" s="42"/>
      <c r="B208" s="42"/>
      <c r="C208" s="34"/>
      <c r="D208" s="34"/>
      <c r="E208" s="36" t="s">
        <v>268</v>
      </c>
      <c r="G208" s="43" t="s">
        <v>233</v>
      </c>
      <c r="H208" s="70">
        <v>0</v>
      </c>
      <c r="I208" s="70">
        <v>0</v>
      </c>
      <c r="J208" s="70">
        <v>0</v>
      </c>
      <c r="K208" s="68">
        <v>355548.94</v>
      </c>
      <c r="L208" s="39">
        <f t="shared" si="31"/>
        <v>355548.94</v>
      </c>
      <c r="M208" s="29"/>
      <c r="N208" s="44"/>
    </row>
    <row r="209" spans="1:14" s="41" customFormat="1" x14ac:dyDescent="0.25">
      <c r="A209" s="42"/>
      <c r="B209" s="42"/>
      <c r="C209" s="34"/>
      <c r="D209" s="34"/>
      <c r="E209" s="36" t="s">
        <v>269</v>
      </c>
      <c r="G209" s="43" t="s">
        <v>233</v>
      </c>
      <c r="H209" s="70">
        <v>0</v>
      </c>
      <c r="I209" s="70">
        <v>0</v>
      </c>
      <c r="J209" s="70">
        <v>0</v>
      </c>
      <c r="K209" s="68">
        <v>365239.68</v>
      </c>
      <c r="L209" s="39">
        <f t="shared" si="31"/>
        <v>365239.68</v>
      </c>
      <c r="M209" s="29"/>
      <c r="N209" s="44"/>
    </row>
    <row r="210" spans="1:14" s="41" customFormat="1" x14ac:dyDescent="0.25">
      <c r="A210" s="42"/>
      <c r="B210" s="42"/>
      <c r="C210" s="34"/>
      <c r="D210" s="34"/>
      <c r="E210" s="36" t="s">
        <v>270</v>
      </c>
      <c r="G210" s="43" t="s">
        <v>23</v>
      </c>
      <c r="H210" s="70">
        <v>0</v>
      </c>
      <c r="I210" s="70">
        <v>0</v>
      </c>
      <c r="J210" s="70">
        <v>0</v>
      </c>
      <c r="K210" s="68">
        <v>504854.39</v>
      </c>
      <c r="L210" s="39">
        <f t="shared" si="31"/>
        <v>504854.39</v>
      </c>
      <c r="M210" s="29"/>
      <c r="N210" s="44"/>
    </row>
    <row r="211" spans="1:14" s="41" customFormat="1" x14ac:dyDescent="0.25">
      <c r="A211" s="42"/>
      <c r="B211" s="42"/>
      <c r="C211" s="34"/>
      <c r="D211" s="34"/>
      <c r="E211" s="36" t="s">
        <v>271</v>
      </c>
      <c r="G211" s="43" t="s">
        <v>19</v>
      </c>
      <c r="H211" s="70">
        <v>0</v>
      </c>
      <c r="I211" s="70">
        <v>0</v>
      </c>
      <c r="J211" s="70">
        <v>0</v>
      </c>
      <c r="K211" s="68">
        <v>352800.37</v>
      </c>
      <c r="L211" s="39">
        <f t="shared" si="31"/>
        <v>352800.37</v>
      </c>
      <c r="M211" s="29"/>
      <c r="N211" s="44"/>
    </row>
    <row r="212" spans="1:14" s="41" customFormat="1" x14ac:dyDescent="0.25">
      <c r="A212" s="42"/>
      <c r="B212" s="42"/>
      <c r="C212" s="34"/>
      <c r="D212" s="34"/>
      <c r="E212" s="36" t="s">
        <v>272</v>
      </c>
      <c r="G212" s="43" t="s">
        <v>174</v>
      </c>
      <c r="H212" s="70">
        <v>0</v>
      </c>
      <c r="I212" s="70">
        <v>0</v>
      </c>
      <c r="J212" s="70">
        <v>0</v>
      </c>
      <c r="K212" s="68">
        <v>308146.89</v>
      </c>
      <c r="L212" s="39">
        <f t="shared" si="31"/>
        <v>308146.89</v>
      </c>
      <c r="M212" s="29"/>
      <c r="N212" s="44"/>
    </row>
    <row r="213" spans="1:14" s="41" customFormat="1" x14ac:dyDescent="0.25">
      <c r="A213" s="42"/>
      <c r="B213" s="42"/>
      <c r="C213" s="34"/>
      <c r="D213" s="34"/>
      <c r="E213" s="36" t="s">
        <v>273</v>
      </c>
      <c r="G213" s="43" t="s">
        <v>188</v>
      </c>
      <c r="H213" s="70">
        <v>0</v>
      </c>
      <c r="I213" s="70">
        <v>0</v>
      </c>
      <c r="J213" s="70">
        <v>0</v>
      </c>
      <c r="K213" s="68">
        <v>1018756.53</v>
      </c>
      <c r="L213" s="39">
        <f t="shared" si="31"/>
        <v>1018756.53</v>
      </c>
      <c r="M213" s="29"/>
      <c r="N213" s="44"/>
    </row>
    <row r="214" spans="1:14" s="41" customFormat="1" x14ac:dyDescent="0.25">
      <c r="A214" s="42"/>
      <c r="B214" s="42"/>
      <c r="C214" s="34"/>
      <c r="D214" s="34"/>
      <c r="E214" s="36" t="s">
        <v>274</v>
      </c>
      <c r="G214" s="43" t="s">
        <v>275</v>
      </c>
      <c r="H214" s="70">
        <v>0</v>
      </c>
      <c r="I214" s="70">
        <v>0</v>
      </c>
      <c r="J214" s="70">
        <v>0</v>
      </c>
      <c r="K214" s="68">
        <v>404317.75</v>
      </c>
      <c r="L214" s="39">
        <f t="shared" si="31"/>
        <v>404317.75</v>
      </c>
      <c r="M214" s="29"/>
      <c r="N214" s="44"/>
    </row>
    <row r="215" spans="1:14" s="41" customFormat="1" x14ac:dyDescent="0.25">
      <c r="A215" s="42"/>
      <c r="B215" s="42"/>
      <c r="C215" s="34"/>
      <c r="D215" s="34"/>
      <c r="E215" s="36" t="s">
        <v>276</v>
      </c>
      <c r="G215" s="43" t="s">
        <v>241</v>
      </c>
      <c r="H215" s="70">
        <v>0</v>
      </c>
      <c r="I215" s="70">
        <v>0</v>
      </c>
      <c r="J215" s="70">
        <v>0</v>
      </c>
      <c r="K215" s="68">
        <v>701076.11</v>
      </c>
      <c r="L215" s="39">
        <f t="shared" si="31"/>
        <v>701076.11</v>
      </c>
      <c r="M215" s="29"/>
      <c r="N215" s="44"/>
    </row>
    <row r="216" spans="1:14" s="41" customFormat="1" x14ac:dyDescent="0.25">
      <c r="A216" s="42"/>
      <c r="B216" s="42"/>
      <c r="C216" s="34"/>
      <c r="D216" s="34"/>
      <c r="E216" s="36" t="s">
        <v>277</v>
      </c>
      <c r="G216" s="43" t="s">
        <v>70</v>
      </c>
      <c r="H216" s="70">
        <v>0</v>
      </c>
      <c r="I216" s="70">
        <v>0</v>
      </c>
      <c r="J216" s="70">
        <v>0</v>
      </c>
      <c r="K216" s="68">
        <v>1300514.8899999999</v>
      </c>
      <c r="L216" s="39">
        <f t="shared" si="31"/>
        <v>1300514.8899999999</v>
      </c>
      <c r="M216" s="29"/>
      <c r="N216" s="44"/>
    </row>
    <row r="217" spans="1:14" s="41" customFormat="1" x14ac:dyDescent="0.25">
      <c r="A217" s="42"/>
      <c r="B217" s="42"/>
      <c r="C217" s="34"/>
      <c r="D217" s="34"/>
      <c r="E217" s="36" t="s">
        <v>278</v>
      </c>
      <c r="G217" s="43" t="s">
        <v>70</v>
      </c>
      <c r="H217" s="70">
        <v>0</v>
      </c>
      <c r="I217" s="70">
        <v>0</v>
      </c>
      <c r="J217" s="70">
        <v>0</v>
      </c>
      <c r="K217" s="68">
        <v>737389.65</v>
      </c>
      <c r="L217" s="39">
        <f t="shared" si="31"/>
        <v>737389.65</v>
      </c>
      <c r="M217" s="29"/>
      <c r="N217" s="44"/>
    </row>
    <row r="218" spans="1:14" s="41" customFormat="1" x14ac:dyDescent="0.25">
      <c r="A218" s="42"/>
      <c r="B218" s="42"/>
      <c r="C218" s="34"/>
      <c r="D218" s="34"/>
      <c r="E218" s="36" t="s">
        <v>279</v>
      </c>
      <c r="G218" s="43" t="s">
        <v>280</v>
      </c>
      <c r="H218" s="70">
        <v>0</v>
      </c>
      <c r="I218" s="70">
        <v>0</v>
      </c>
      <c r="J218" s="70">
        <v>0</v>
      </c>
      <c r="K218" s="68">
        <v>2404671.83</v>
      </c>
      <c r="L218" s="39">
        <f t="shared" si="31"/>
        <v>2404671.83</v>
      </c>
      <c r="M218" s="29"/>
      <c r="N218" s="44"/>
    </row>
    <row r="219" spans="1:14" s="41" customFormat="1" x14ac:dyDescent="0.25">
      <c r="A219" s="42"/>
      <c r="B219" s="42"/>
      <c r="C219" s="34"/>
      <c r="D219" s="34"/>
      <c r="E219" s="36" t="s">
        <v>281</v>
      </c>
      <c r="G219" s="43" t="s">
        <v>282</v>
      </c>
      <c r="H219" s="70">
        <v>0</v>
      </c>
      <c r="I219" s="70">
        <v>0</v>
      </c>
      <c r="J219" s="70">
        <v>0</v>
      </c>
      <c r="K219" s="68">
        <v>331026.21000000002</v>
      </c>
      <c r="L219" s="39">
        <f t="shared" si="31"/>
        <v>331026.21000000002</v>
      </c>
      <c r="M219" s="29"/>
      <c r="N219" s="44"/>
    </row>
    <row r="220" spans="1:14" s="41" customFormat="1" x14ac:dyDescent="0.25">
      <c r="A220" s="42"/>
      <c r="B220" s="42"/>
      <c r="C220" s="34"/>
      <c r="D220" s="34"/>
      <c r="E220" s="36" t="s">
        <v>283</v>
      </c>
      <c r="G220" s="43" t="s">
        <v>70</v>
      </c>
      <c r="H220" s="70">
        <v>0</v>
      </c>
      <c r="I220" s="70">
        <v>0</v>
      </c>
      <c r="J220" s="70">
        <v>0</v>
      </c>
      <c r="K220" s="68">
        <v>1330262.25</v>
      </c>
      <c r="L220" s="39">
        <f t="shared" si="31"/>
        <v>1330262.25</v>
      </c>
      <c r="M220" s="29"/>
      <c r="N220" s="44"/>
    </row>
    <row r="221" spans="1:14" s="41" customFormat="1" x14ac:dyDescent="0.25">
      <c r="A221" s="42"/>
      <c r="B221" s="42"/>
      <c r="C221" s="34"/>
      <c r="D221" s="34"/>
      <c r="E221" s="36" t="s">
        <v>284</v>
      </c>
      <c r="G221" s="43" t="s">
        <v>282</v>
      </c>
      <c r="H221" s="70">
        <v>0</v>
      </c>
      <c r="I221" s="70">
        <v>0</v>
      </c>
      <c r="J221" s="70">
        <v>0</v>
      </c>
      <c r="K221" s="68">
        <v>161160.26999999999</v>
      </c>
      <c r="L221" s="39">
        <f t="shared" si="31"/>
        <v>161160.26999999999</v>
      </c>
      <c r="M221" s="29"/>
      <c r="N221" s="44"/>
    </row>
    <row r="222" spans="1:14" s="41" customFormat="1" x14ac:dyDescent="0.25">
      <c r="A222" s="42"/>
      <c r="B222" s="42"/>
      <c r="C222" s="34"/>
      <c r="D222" s="34"/>
      <c r="E222" s="36" t="s">
        <v>285</v>
      </c>
      <c r="G222" s="43" t="s">
        <v>73</v>
      </c>
      <c r="H222" s="70">
        <v>0</v>
      </c>
      <c r="I222" s="70">
        <v>0</v>
      </c>
      <c r="J222" s="70">
        <v>0</v>
      </c>
      <c r="K222" s="68">
        <v>189039.96</v>
      </c>
      <c r="L222" s="39">
        <f t="shared" si="31"/>
        <v>189039.96</v>
      </c>
      <c r="M222" s="29"/>
      <c r="N222" s="44"/>
    </row>
    <row r="223" spans="1:14" s="41" customFormat="1" x14ac:dyDescent="0.25">
      <c r="A223" s="42"/>
      <c r="B223" s="42"/>
      <c r="C223" s="34"/>
      <c r="D223" s="34"/>
      <c r="E223" s="36" t="s">
        <v>286</v>
      </c>
      <c r="G223" s="43" t="s">
        <v>111</v>
      </c>
      <c r="H223" s="70">
        <v>0</v>
      </c>
      <c r="I223" s="70">
        <v>0</v>
      </c>
      <c r="J223" s="70">
        <v>0</v>
      </c>
      <c r="K223" s="68">
        <v>356470.71</v>
      </c>
      <c r="L223" s="39">
        <f t="shared" si="31"/>
        <v>356470.71</v>
      </c>
      <c r="M223" s="29"/>
      <c r="N223" s="44"/>
    </row>
    <row r="224" spans="1:14" s="41" customFormat="1" x14ac:dyDescent="0.25">
      <c r="A224" s="42"/>
      <c r="B224" s="42"/>
      <c r="C224" s="34"/>
      <c r="D224" s="34"/>
      <c r="E224" s="36" t="s">
        <v>287</v>
      </c>
      <c r="G224" s="43" t="s">
        <v>188</v>
      </c>
      <c r="H224" s="70">
        <v>0</v>
      </c>
      <c r="I224" s="70">
        <v>0</v>
      </c>
      <c r="J224" s="70">
        <v>0</v>
      </c>
      <c r="K224" s="68">
        <v>764555.03</v>
      </c>
      <c r="L224" s="39">
        <f t="shared" si="31"/>
        <v>764555.03</v>
      </c>
      <c r="M224" s="29"/>
      <c r="N224" s="44"/>
    </row>
    <row r="225" spans="1:14" s="41" customFormat="1" x14ac:dyDescent="0.25">
      <c r="A225" s="42"/>
      <c r="B225" s="42"/>
      <c r="C225" s="34"/>
      <c r="D225" s="34"/>
      <c r="E225" s="36" t="s">
        <v>288</v>
      </c>
      <c r="G225" s="43" t="s">
        <v>23</v>
      </c>
      <c r="H225" s="70">
        <v>0</v>
      </c>
      <c r="I225" s="70">
        <v>0</v>
      </c>
      <c r="J225" s="70">
        <v>0</v>
      </c>
      <c r="K225" s="68">
        <v>611108.78</v>
      </c>
      <c r="L225" s="39">
        <f t="shared" si="31"/>
        <v>611108.78</v>
      </c>
      <c r="M225" s="29"/>
      <c r="N225" s="44"/>
    </row>
    <row r="226" spans="1:14" s="41" customFormat="1" ht="25.5" x14ac:dyDescent="0.25">
      <c r="A226" s="42"/>
      <c r="B226" s="42"/>
      <c r="C226" s="34"/>
      <c r="D226" s="34"/>
      <c r="E226" s="36" t="s">
        <v>289</v>
      </c>
      <c r="G226" s="43" t="s">
        <v>153</v>
      </c>
      <c r="H226" s="70">
        <v>0</v>
      </c>
      <c r="I226" s="70">
        <v>0</v>
      </c>
      <c r="J226" s="70">
        <v>0</v>
      </c>
      <c r="K226" s="68">
        <v>526130.76</v>
      </c>
      <c r="L226" s="39">
        <f t="shared" si="31"/>
        <v>526130.76</v>
      </c>
      <c r="M226" s="29"/>
      <c r="N226" s="44"/>
    </row>
    <row r="227" spans="1:14" s="41" customFormat="1" x14ac:dyDescent="0.25">
      <c r="A227" s="42"/>
      <c r="B227" s="42"/>
      <c r="C227" s="34"/>
      <c r="D227" s="34"/>
      <c r="E227" s="36" t="s">
        <v>290</v>
      </c>
      <c r="G227" s="43" t="s">
        <v>105</v>
      </c>
      <c r="H227" s="70">
        <v>0</v>
      </c>
      <c r="I227" s="70">
        <v>0</v>
      </c>
      <c r="J227" s="70">
        <v>0</v>
      </c>
      <c r="K227" s="68">
        <v>1341237.77</v>
      </c>
      <c r="L227" s="39">
        <f t="shared" ref="L227:L282" si="32">SUM(H227:K227)</f>
        <v>1341237.77</v>
      </c>
      <c r="M227" s="29"/>
      <c r="N227" s="44"/>
    </row>
    <row r="228" spans="1:14" s="41" customFormat="1" x14ac:dyDescent="0.25">
      <c r="A228" s="42"/>
      <c r="B228" s="42"/>
      <c r="C228" s="34"/>
      <c r="D228" s="34"/>
      <c r="E228" s="36" t="s">
        <v>291</v>
      </c>
      <c r="G228" s="43" t="s">
        <v>292</v>
      </c>
      <c r="H228" s="70">
        <v>0</v>
      </c>
      <c r="I228" s="70">
        <v>0</v>
      </c>
      <c r="J228" s="70">
        <v>0</v>
      </c>
      <c r="K228" s="68">
        <v>925625.81</v>
      </c>
      <c r="L228" s="39">
        <f t="shared" si="32"/>
        <v>925625.81</v>
      </c>
      <c r="M228" s="29"/>
      <c r="N228" s="44"/>
    </row>
    <row r="229" spans="1:14" s="41" customFormat="1" x14ac:dyDescent="0.25">
      <c r="A229" s="42"/>
      <c r="B229" s="42"/>
      <c r="C229" s="34"/>
      <c r="D229" s="34"/>
      <c r="E229" s="36" t="s">
        <v>293</v>
      </c>
      <c r="G229" s="43" t="s">
        <v>109</v>
      </c>
      <c r="H229" s="70">
        <v>0</v>
      </c>
      <c r="I229" s="70">
        <v>0</v>
      </c>
      <c r="J229" s="70">
        <v>0</v>
      </c>
      <c r="K229" s="68">
        <v>871761.65</v>
      </c>
      <c r="L229" s="39">
        <f t="shared" si="32"/>
        <v>871761.65</v>
      </c>
      <c r="M229" s="29"/>
      <c r="N229" s="44"/>
    </row>
    <row r="230" spans="1:14" s="41" customFormat="1" x14ac:dyDescent="0.25">
      <c r="A230" s="42"/>
      <c r="B230" s="42"/>
      <c r="C230" s="34"/>
      <c r="D230" s="34"/>
      <c r="E230" s="36" t="s">
        <v>294</v>
      </c>
      <c r="G230" s="43" t="s">
        <v>241</v>
      </c>
      <c r="H230" s="70">
        <v>0</v>
      </c>
      <c r="I230" s="70">
        <v>0</v>
      </c>
      <c r="J230" s="70">
        <v>0</v>
      </c>
      <c r="K230" s="68">
        <v>484902.35</v>
      </c>
      <c r="L230" s="39">
        <f t="shared" si="32"/>
        <v>484902.35</v>
      </c>
      <c r="M230" s="29"/>
      <c r="N230" s="44"/>
    </row>
    <row r="231" spans="1:14" s="41" customFormat="1" x14ac:dyDescent="0.25">
      <c r="A231" s="42"/>
      <c r="B231" s="42"/>
      <c r="C231" s="34"/>
      <c r="D231" s="34"/>
      <c r="E231" s="36" t="s">
        <v>295</v>
      </c>
      <c r="G231" s="43" t="s">
        <v>21</v>
      </c>
      <c r="H231" s="70">
        <v>0</v>
      </c>
      <c r="I231" s="70">
        <v>0</v>
      </c>
      <c r="J231" s="70">
        <v>0</v>
      </c>
      <c r="K231" s="68">
        <v>1182510.43</v>
      </c>
      <c r="L231" s="39">
        <f t="shared" si="32"/>
        <v>1182510.43</v>
      </c>
      <c r="M231" s="29"/>
      <c r="N231" s="44"/>
    </row>
    <row r="232" spans="1:14" s="41" customFormat="1" x14ac:dyDescent="0.25">
      <c r="A232" s="42"/>
      <c r="B232" s="42"/>
      <c r="C232" s="34"/>
      <c r="D232" s="34"/>
      <c r="E232" s="36" t="s">
        <v>296</v>
      </c>
      <c r="G232" s="43" t="s">
        <v>105</v>
      </c>
      <c r="H232" s="70">
        <v>0</v>
      </c>
      <c r="I232" s="70">
        <v>0</v>
      </c>
      <c r="J232" s="70">
        <v>0</v>
      </c>
      <c r="K232" s="68">
        <v>1977433.59</v>
      </c>
      <c r="L232" s="39">
        <f t="shared" si="32"/>
        <v>1977433.59</v>
      </c>
      <c r="M232" s="29"/>
      <c r="N232" s="44"/>
    </row>
    <row r="233" spans="1:14" s="41" customFormat="1" x14ac:dyDescent="0.25">
      <c r="A233" s="42"/>
      <c r="B233" s="42"/>
      <c r="C233" s="34"/>
      <c r="D233" s="34"/>
      <c r="E233" s="36" t="s">
        <v>297</v>
      </c>
      <c r="G233" s="43" t="s">
        <v>298</v>
      </c>
      <c r="H233" s="70">
        <v>0</v>
      </c>
      <c r="I233" s="70">
        <v>0</v>
      </c>
      <c r="J233" s="70">
        <v>0</v>
      </c>
      <c r="K233" s="68">
        <v>344033.79</v>
      </c>
      <c r="L233" s="39">
        <f t="shared" si="32"/>
        <v>344033.79</v>
      </c>
      <c r="M233" s="29"/>
      <c r="N233" s="44"/>
    </row>
    <row r="234" spans="1:14" s="41" customFormat="1" x14ac:dyDescent="0.25">
      <c r="A234" s="42"/>
      <c r="B234" s="42"/>
      <c r="C234" s="34"/>
      <c r="D234" s="34"/>
      <c r="E234" s="36" t="s">
        <v>299</v>
      </c>
      <c r="G234" s="43" t="s">
        <v>166</v>
      </c>
      <c r="H234" s="70">
        <v>0</v>
      </c>
      <c r="I234" s="70">
        <v>0</v>
      </c>
      <c r="J234" s="70">
        <v>0</v>
      </c>
      <c r="K234" s="68">
        <v>435572.63</v>
      </c>
      <c r="L234" s="39">
        <f t="shared" si="32"/>
        <v>435572.63</v>
      </c>
      <c r="M234" s="29"/>
      <c r="N234" s="44"/>
    </row>
    <row r="235" spans="1:14" s="41" customFormat="1" x14ac:dyDescent="0.25">
      <c r="A235" s="42"/>
      <c r="B235" s="42"/>
      <c r="C235" s="34"/>
      <c r="D235" s="34"/>
      <c r="E235" s="36" t="s">
        <v>300</v>
      </c>
      <c r="G235" s="43" t="s">
        <v>176</v>
      </c>
      <c r="H235" s="70">
        <v>0</v>
      </c>
      <c r="I235" s="70">
        <v>0</v>
      </c>
      <c r="J235" s="70">
        <v>0</v>
      </c>
      <c r="K235" s="68">
        <v>1366457.1</v>
      </c>
      <c r="L235" s="39">
        <f t="shared" si="32"/>
        <v>1366457.1</v>
      </c>
      <c r="M235" s="29"/>
      <c r="N235" s="44"/>
    </row>
    <row r="236" spans="1:14" s="41" customFormat="1" x14ac:dyDescent="0.25">
      <c r="A236" s="42"/>
      <c r="B236" s="42"/>
      <c r="C236" s="34"/>
      <c r="D236" s="34"/>
      <c r="E236" s="36" t="s">
        <v>301</v>
      </c>
      <c r="G236" s="43" t="s">
        <v>166</v>
      </c>
      <c r="H236" s="70">
        <v>0</v>
      </c>
      <c r="I236" s="70">
        <v>0</v>
      </c>
      <c r="J236" s="70">
        <v>0</v>
      </c>
      <c r="K236" s="68">
        <v>1123756.1499999999</v>
      </c>
      <c r="L236" s="39">
        <f t="shared" si="32"/>
        <v>1123756.1499999999</v>
      </c>
      <c r="M236" s="29"/>
      <c r="N236" s="44"/>
    </row>
    <row r="237" spans="1:14" s="41" customFormat="1" x14ac:dyDescent="0.25">
      <c r="A237" s="42"/>
      <c r="B237" s="42"/>
      <c r="C237" s="34"/>
      <c r="D237" s="34"/>
      <c r="E237" s="36" t="s">
        <v>302</v>
      </c>
      <c r="G237" s="43" t="s">
        <v>176</v>
      </c>
      <c r="H237" s="70">
        <v>0</v>
      </c>
      <c r="I237" s="70">
        <v>0</v>
      </c>
      <c r="J237" s="70">
        <v>0</v>
      </c>
      <c r="K237" s="68">
        <v>719823.25</v>
      </c>
      <c r="L237" s="39">
        <f t="shared" si="32"/>
        <v>719823.25</v>
      </c>
      <c r="M237" s="29"/>
      <c r="N237" s="44"/>
    </row>
    <row r="238" spans="1:14" s="41" customFormat="1" x14ac:dyDescent="0.25">
      <c r="A238" s="42"/>
      <c r="B238" s="42"/>
      <c r="C238" s="34"/>
      <c r="D238" s="34"/>
      <c r="E238" s="36" t="s">
        <v>303</v>
      </c>
      <c r="G238" s="43" t="s">
        <v>292</v>
      </c>
      <c r="H238" s="70">
        <v>0</v>
      </c>
      <c r="I238" s="70">
        <v>0</v>
      </c>
      <c r="J238" s="70">
        <v>0</v>
      </c>
      <c r="K238" s="68">
        <v>744019.01</v>
      </c>
      <c r="L238" s="39">
        <f t="shared" si="32"/>
        <v>744019.01</v>
      </c>
      <c r="M238" s="29"/>
      <c r="N238" s="44"/>
    </row>
    <row r="239" spans="1:14" s="41" customFormat="1" x14ac:dyDescent="0.25">
      <c r="A239" s="42"/>
      <c r="B239" s="42"/>
      <c r="C239" s="34"/>
      <c r="D239" s="34"/>
      <c r="E239" s="36" t="s">
        <v>304</v>
      </c>
      <c r="G239" s="43" t="s">
        <v>176</v>
      </c>
      <c r="H239" s="70">
        <v>0</v>
      </c>
      <c r="I239" s="70">
        <v>0</v>
      </c>
      <c r="J239" s="70">
        <v>0</v>
      </c>
      <c r="K239" s="68">
        <v>2867435.93</v>
      </c>
      <c r="L239" s="39">
        <f t="shared" si="32"/>
        <v>2867435.93</v>
      </c>
      <c r="M239" s="29"/>
      <c r="N239" s="44"/>
    </row>
    <row r="240" spans="1:14" s="41" customFormat="1" x14ac:dyDescent="0.25">
      <c r="A240" s="42"/>
      <c r="B240" s="42"/>
      <c r="C240" s="34"/>
      <c r="D240" s="34"/>
      <c r="E240" s="36" t="s">
        <v>305</v>
      </c>
      <c r="G240" s="43" t="s">
        <v>236</v>
      </c>
      <c r="H240" s="70">
        <v>0</v>
      </c>
      <c r="I240" s="70">
        <v>0</v>
      </c>
      <c r="J240" s="70">
        <v>0</v>
      </c>
      <c r="K240" s="68">
        <v>315040.7</v>
      </c>
      <c r="L240" s="39">
        <f t="shared" si="32"/>
        <v>315040.7</v>
      </c>
      <c r="M240" s="29"/>
      <c r="N240" s="44"/>
    </row>
    <row r="241" spans="1:14" s="41" customFormat="1" x14ac:dyDescent="0.25">
      <c r="A241" s="42"/>
      <c r="B241" s="42"/>
      <c r="C241" s="34"/>
      <c r="D241" s="34"/>
      <c r="E241" s="36" t="s">
        <v>306</v>
      </c>
      <c r="G241" s="43" t="s">
        <v>114</v>
      </c>
      <c r="H241" s="70">
        <v>0</v>
      </c>
      <c r="I241" s="70">
        <v>0</v>
      </c>
      <c r="J241" s="70">
        <v>0</v>
      </c>
      <c r="K241" s="68">
        <v>602367.64</v>
      </c>
      <c r="L241" s="39">
        <f t="shared" si="32"/>
        <v>602367.64</v>
      </c>
      <c r="M241" s="29"/>
      <c r="N241" s="44"/>
    </row>
    <row r="242" spans="1:14" s="41" customFormat="1" x14ac:dyDescent="0.25">
      <c r="A242" s="42"/>
      <c r="B242" s="42"/>
      <c r="C242" s="34"/>
      <c r="D242" s="34"/>
      <c r="E242" s="36" t="s">
        <v>307</v>
      </c>
      <c r="G242" s="43" t="s">
        <v>158</v>
      </c>
      <c r="H242" s="70">
        <v>0</v>
      </c>
      <c r="I242" s="70">
        <v>0</v>
      </c>
      <c r="J242" s="70">
        <v>0</v>
      </c>
      <c r="K242" s="68">
        <v>778072.56</v>
      </c>
      <c r="L242" s="39">
        <f t="shared" si="32"/>
        <v>778072.56</v>
      </c>
      <c r="M242" s="29"/>
      <c r="N242" s="44"/>
    </row>
    <row r="243" spans="1:14" s="41" customFormat="1" x14ac:dyDescent="0.25">
      <c r="A243" s="42"/>
      <c r="B243" s="42"/>
      <c r="C243" s="34"/>
      <c r="D243" s="34"/>
      <c r="E243" s="36" t="s">
        <v>308</v>
      </c>
      <c r="G243" s="43" t="s">
        <v>309</v>
      </c>
      <c r="H243" s="70">
        <v>0</v>
      </c>
      <c r="I243" s="70">
        <v>0</v>
      </c>
      <c r="J243" s="70">
        <v>0</v>
      </c>
      <c r="K243" s="68">
        <v>989300.18</v>
      </c>
      <c r="L243" s="39">
        <f t="shared" si="32"/>
        <v>989300.18</v>
      </c>
      <c r="M243" s="29"/>
      <c r="N243" s="44"/>
    </row>
    <row r="244" spans="1:14" s="41" customFormat="1" x14ac:dyDescent="0.25">
      <c r="A244" s="42"/>
      <c r="B244" s="42"/>
      <c r="C244" s="34"/>
      <c r="D244" s="34"/>
      <c r="E244" s="36" t="s">
        <v>310</v>
      </c>
      <c r="G244" s="43" t="s">
        <v>116</v>
      </c>
      <c r="H244" s="70">
        <v>0</v>
      </c>
      <c r="I244" s="70">
        <v>0</v>
      </c>
      <c r="J244" s="70">
        <v>0</v>
      </c>
      <c r="K244" s="68">
        <v>943260.96</v>
      </c>
      <c r="L244" s="39">
        <f t="shared" si="32"/>
        <v>943260.96</v>
      </c>
      <c r="M244" s="29"/>
      <c r="N244" s="44"/>
    </row>
    <row r="245" spans="1:14" s="41" customFormat="1" x14ac:dyDescent="0.25">
      <c r="A245" s="42"/>
      <c r="B245" s="42"/>
      <c r="C245" s="34"/>
      <c r="D245" s="34"/>
      <c r="E245" s="36" t="s">
        <v>311</v>
      </c>
      <c r="G245" s="43" t="s">
        <v>188</v>
      </c>
      <c r="H245" s="70">
        <v>0</v>
      </c>
      <c r="I245" s="70">
        <v>0</v>
      </c>
      <c r="J245" s="70">
        <v>0</v>
      </c>
      <c r="K245" s="68">
        <v>918931.57</v>
      </c>
      <c r="L245" s="39">
        <f t="shared" si="32"/>
        <v>918931.57</v>
      </c>
      <c r="M245" s="29"/>
      <c r="N245" s="44"/>
    </row>
    <row r="246" spans="1:14" s="41" customFormat="1" x14ac:dyDescent="0.25">
      <c r="A246" s="42"/>
      <c r="B246" s="42"/>
      <c r="C246" s="34"/>
      <c r="D246" s="34"/>
      <c r="E246" s="36" t="s">
        <v>312</v>
      </c>
      <c r="G246" s="43" t="s">
        <v>73</v>
      </c>
      <c r="H246" s="70">
        <v>0</v>
      </c>
      <c r="I246" s="70">
        <v>0</v>
      </c>
      <c r="J246" s="70">
        <v>0</v>
      </c>
      <c r="K246" s="68">
        <v>352283.46</v>
      </c>
      <c r="L246" s="39">
        <f t="shared" si="32"/>
        <v>352283.46</v>
      </c>
      <c r="M246" s="29"/>
      <c r="N246" s="44"/>
    </row>
    <row r="247" spans="1:14" s="41" customFormat="1" x14ac:dyDescent="0.25">
      <c r="A247" s="42"/>
      <c r="B247" s="42"/>
      <c r="C247" s="34"/>
      <c r="D247" s="34"/>
      <c r="E247" s="36" t="s">
        <v>313</v>
      </c>
      <c r="G247" s="43" t="s">
        <v>314</v>
      </c>
      <c r="H247" s="70">
        <v>0</v>
      </c>
      <c r="I247" s="70">
        <v>0</v>
      </c>
      <c r="J247" s="70">
        <v>0</v>
      </c>
      <c r="K247" s="68">
        <v>1294226.8</v>
      </c>
      <c r="L247" s="39">
        <f t="shared" si="32"/>
        <v>1294226.8</v>
      </c>
      <c r="M247" s="29"/>
      <c r="N247" s="44"/>
    </row>
    <row r="248" spans="1:14" s="41" customFormat="1" x14ac:dyDescent="0.25">
      <c r="A248" s="42"/>
      <c r="B248" s="42"/>
      <c r="C248" s="34"/>
      <c r="D248" s="34"/>
      <c r="E248" s="36" t="s">
        <v>315</v>
      </c>
      <c r="G248" s="43" t="s">
        <v>73</v>
      </c>
      <c r="H248" s="70">
        <v>0</v>
      </c>
      <c r="I248" s="70">
        <v>0</v>
      </c>
      <c r="J248" s="70">
        <v>0</v>
      </c>
      <c r="K248" s="68">
        <v>642833.31000000006</v>
      </c>
      <c r="L248" s="39">
        <f t="shared" si="32"/>
        <v>642833.31000000006</v>
      </c>
      <c r="M248" s="29"/>
      <c r="N248" s="44"/>
    </row>
    <row r="249" spans="1:14" s="41" customFormat="1" ht="25.5" x14ac:dyDescent="0.25">
      <c r="A249" s="42"/>
      <c r="B249" s="42"/>
      <c r="C249" s="34"/>
      <c r="D249" s="34"/>
      <c r="E249" s="36" t="s">
        <v>316</v>
      </c>
      <c r="G249" s="43" t="s">
        <v>70</v>
      </c>
      <c r="H249" s="70">
        <v>0</v>
      </c>
      <c r="I249" s="70">
        <v>0</v>
      </c>
      <c r="J249" s="70">
        <v>0</v>
      </c>
      <c r="K249" s="68">
        <v>717272.01</v>
      </c>
      <c r="L249" s="39">
        <f t="shared" si="32"/>
        <v>717272.01</v>
      </c>
      <c r="M249" s="29"/>
      <c r="N249" s="44"/>
    </row>
    <row r="250" spans="1:14" s="41" customFormat="1" x14ac:dyDescent="0.25">
      <c r="A250" s="42"/>
      <c r="B250" s="42"/>
      <c r="C250" s="34"/>
      <c r="D250" s="34"/>
      <c r="E250" s="36" t="s">
        <v>317</v>
      </c>
      <c r="G250" s="43" t="s">
        <v>23</v>
      </c>
      <c r="H250" s="70">
        <v>0</v>
      </c>
      <c r="I250" s="70">
        <v>0</v>
      </c>
      <c r="J250" s="70">
        <v>0</v>
      </c>
      <c r="K250" s="68">
        <v>686397.04</v>
      </c>
      <c r="L250" s="39">
        <f>SUM(H250:K250)</f>
        <v>686397.04</v>
      </c>
      <c r="M250" s="29"/>
      <c r="N250" s="44"/>
    </row>
    <row r="251" spans="1:14" s="41" customFormat="1" x14ac:dyDescent="0.25">
      <c r="A251" s="48"/>
      <c r="B251" s="48"/>
      <c r="C251" s="47"/>
      <c r="D251" s="47"/>
      <c r="E251" s="49" t="s">
        <v>318</v>
      </c>
      <c r="F251" s="50"/>
      <c r="G251" s="51" t="s">
        <v>217</v>
      </c>
      <c r="H251" s="72">
        <v>0</v>
      </c>
      <c r="I251" s="72">
        <v>0</v>
      </c>
      <c r="J251" s="72">
        <v>0</v>
      </c>
      <c r="K251" s="73">
        <v>657811.21</v>
      </c>
      <c r="L251" s="53">
        <f t="shared" si="32"/>
        <v>657811.21</v>
      </c>
      <c r="M251" s="29"/>
      <c r="N251" s="44"/>
    </row>
    <row r="252" spans="1:14" s="41" customFormat="1" x14ac:dyDescent="0.25">
      <c r="A252" s="42"/>
      <c r="B252" s="42"/>
      <c r="C252" s="34"/>
      <c r="D252" s="34"/>
      <c r="E252" s="36" t="s">
        <v>319</v>
      </c>
      <c r="G252" s="43" t="s">
        <v>320</v>
      </c>
      <c r="H252" s="70">
        <v>0</v>
      </c>
      <c r="I252" s="70">
        <v>0</v>
      </c>
      <c r="J252" s="70">
        <v>0</v>
      </c>
      <c r="K252" s="68">
        <v>861912.2</v>
      </c>
      <c r="L252" s="39">
        <f>SUM(H252:K252)</f>
        <v>861912.2</v>
      </c>
      <c r="M252" s="29"/>
      <c r="N252" s="44"/>
    </row>
    <row r="253" spans="1:14" s="41" customFormat="1" x14ac:dyDescent="0.25">
      <c r="A253" s="42"/>
      <c r="B253" s="42"/>
      <c r="C253" s="34"/>
      <c r="D253" s="34"/>
      <c r="E253" s="36" t="s">
        <v>321</v>
      </c>
      <c r="G253" s="43" t="s">
        <v>114</v>
      </c>
      <c r="H253" s="70">
        <v>0</v>
      </c>
      <c r="I253" s="70">
        <v>0</v>
      </c>
      <c r="J253" s="70">
        <v>0</v>
      </c>
      <c r="K253" s="68">
        <v>555532.44999999995</v>
      </c>
      <c r="L253" s="39">
        <f>SUM(H253:K253)</f>
        <v>555532.44999999995</v>
      </c>
      <c r="M253" s="29"/>
      <c r="N253" s="44"/>
    </row>
    <row r="254" spans="1:14" s="41" customFormat="1" x14ac:dyDescent="0.25">
      <c r="A254" s="42"/>
      <c r="B254" s="42"/>
      <c r="C254" s="34"/>
      <c r="D254" s="34"/>
      <c r="E254" s="36" t="s">
        <v>322</v>
      </c>
      <c r="G254" s="43" t="s">
        <v>323</v>
      </c>
      <c r="H254" s="70">
        <v>0</v>
      </c>
      <c r="I254" s="70">
        <v>0</v>
      </c>
      <c r="J254" s="70">
        <v>0</v>
      </c>
      <c r="K254" s="68">
        <v>1161364.52</v>
      </c>
      <c r="L254" s="39">
        <f t="shared" si="32"/>
        <v>1161364.52</v>
      </c>
      <c r="M254" s="29"/>
      <c r="N254" s="44"/>
    </row>
    <row r="255" spans="1:14" s="41" customFormat="1" x14ac:dyDescent="0.25">
      <c r="A255" s="42"/>
      <c r="B255" s="42"/>
      <c r="C255" s="34"/>
      <c r="D255" s="34"/>
      <c r="E255" s="36" t="s">
        <v>324</v>
      </c>
      <c r="G255" s="43" t="s">
        <v>98</v>
      </c>
      <c r="H255" s="70">
        <v>0</v>
      </c>
      <c r="I255" s="70">
        <v>0</v>
      </c>
      <c r="J255" s="70">
        <v>0</v>
      </c>
      <c r="K255" s="68">
        <v>1585417.49</v>
      </c>
      <c r="L255" s="39">
        <f t="shared" si="32"/>
        <v>1585417.49</v>
      </c>
      <c r="M255" s="29"/>
      <c r="N255" s="44"/>
    </row>
    <row r="256" spans="1:14" s="41" customFormat="1" x14ac:dyDescent="0.25">
      <c r="A256" s="42"/>
      <c r="B256" s="42"/>
      <c r="C256" s="34"/>
      <c r="D256" s="34"/>
      <c r="E256" s="36" t="s">
        <v>325</v>
      </c>
      <c r="G256" s="43" t="s">
        <v>326</v>
      </c>
      <c r="H256" s="70">
        <v>0</v>
      </c>
      <c r="I256" s="70">
        <v>0</v>
      </c>
      <c r="J256" s="70">
        <v>0</v>
      </c>
      <c r="K256" s="68">
        <v>368000.63</v>
      </c>
      <c r="L256" s="39">
        <f t="shared" si="32"/>
        <v>368000.63</v>
      </c>
      <c r="M256" s="29"/>
      <c r="N256" s="44"/>
    </row>
    <row r="257" spans="1:14" s="41" customFormat="1" x14ac:dyDescent="0.25">
      <c r="A257" s="42"/>
      <c r="B257" s="42"/>
      <c r="C257" s="34"/>
      <c r="D257" s="34"/>
      <c r="E257" s="36" t="s">
        <v>327</v>
      </c>
      <c r="G257" s="43" t="s">
        <v>129</v>
      </c>
      <c r="H257" s="70">
        <v>0</v>
      </c>
      <c r="I257" s="70">
        <v>0</v>
      </c>
      <c r="J257" s="70">
        <v>0</v>
      </c>
      <c r="K257" s="68">
        <v>519740.87</v>
      </c>
      <c r="L257" s="39">
        <f t="shared" si="32"/>
        <v>519740.87</v>
      </c>
      <c r="M257" s="29"/>
      <c r="N257" s="44"/>
    </row>
    <row r="258" spans="1:14" s="41" customFormat="1" x14ac:dyDescent="0.25">
      <c r="A258" s="42"/>
      <c r="B258" s="42"/>
      <c r="C258" s="34"/>
      <c r="D258" s="34"/>
      <c r="E258" s="36" t="s">
        <v>328</v>
      </c>
      <c r="G258" s="43" t="s">
        <v>329</v>
      </c>
      <c r="H258" s="70">
        <v>0</v>
      </c>
      <c r="I258" s="70">
        <v>0</v>
      </c>
      <c r="J258" s="70">
        <v>0</v>
      </c>
      <c r="K258" s="68">
        <v>814104.54</v>
      </c>
      <c r="L258" s="39">
        <f t="shared" si="32"/>
        <v>814104.54</v>
      </c>
      <c r="M258" s="29"/>
      <c r="N258" s="44"/>
    </row>
    <row r="259" spans="1:14" s="41" customFormat="1" x14ac:dyDescent="0.25">
      <c r="A259" s="42"/>
      <c r="B259" s="42"/>
      <c r="C259" s="34"/>
      <c r="D259" s="34"/>
      <c r="E259" s="36" t="s">
        <v>330</v>
      </c>
      <c r="G259" s="43" t="s">
        <v>56</v>
      </c>
      <c r="H259" s="70">
        <v>0</v>
      </c>
      <c r="I259" s="70">
        <v>0</v>
      </c>
      <c r="J259" s="70">
        <v>0</v>
      </c>
      <c r="K259" s="68">
        <v>1140551.58</v>
      </c>
      <c r="L259" s="39">
        <f t="shared" si="32"/>
        <v>1140551.58</v>
      </c>
      <c r="M259" s="29"/>
      <c r="N259" s="44"/>
    </row>
    <row r="260" spans="1:14" s="41" customFormat="1" x14ac:dyDescent="0.25">
      <c r="A260" s="42"/>
      <c r="B260" s="42"/>
      <c r="C260" s="34"/>
      <c r="D260" s="34"/>
      <c r="E260" s="36" t="s">
        <v>331</v>
      </c>
      <c r="G260" s="43" t="s">
        <v>42</v>
      </c>
      <c r="H260" s="70">
        <v>0</v>
      </c>
      <c r="I260" s="70">
        <v>0</v>
      </c>
      <c r="J260" s="70">
        <v>0</v>
      </c>
      <c r="K260" s="68">
        <v>1701908.7</v>
      </c>
      <c r="L260" s="39">
        <f t="shared" si="32"/>
        <v>1701908.7</v>
      </c>
      <c r="M260" s="29"/>
      <c r="N260" s="44"/>
    </row>
    <row r="261" spans="1:14" s="41" customFormat="1" x14ac:dyDescent="0.25">
      <c r="A261" s="42"/>
      <c r="B261" s="42"/>
      <c r="C261" s="34"/>
      <c r="D261" s="34"/>
      <c r="E261" s="36" t="s">
        <v>332</v>
      </c>
      <c r="G261" s="43" t="s">
        <v>188</v>
      </c>
      <c r="H261" s="70">
        <v>0</v>
      </c>
      <c r="I261" s="70">
        <v>0</v>
      </c>
      <c r="J261" s="70">
        <v>0</v>
      </c>
      <c r="K261" s="68">
        <v>877612.69</v>
      </c>
      <c r="L261" s="39">
        <f t="shared" si="32"/>
        <v>877612.69</v>
      </c>
      <c r="M261" s="29"/>
      <c r="N261" s="44"/>
    </row>
    <row r="262" spans="1:14" s="41" customFormat="1" x14ac:dyDescent="0.25">
      <c r="A262" s="42"/>
      <c r="B262" s="42"/>
      <c r="C262" s="34"/>
      <c r="D262" s="34"/>
      <c r="E262" s="36" t="s">
        <v>333</v>
      </c>
      <c r="G262" s="43" t="s">
        <v>188</v>
      </c>
      <c r="H262" s="70">
        <v>0</v>
      </c>
      <c r="I262" s="70">
        <v>0</v>
      </c>
      <c r="J262" s="70">
        <v>0</v>
      </c>
      <c r="K262" s="68">
        <v>881774.24</v>
      </c>
      <c r="L262" s="39">
        <f t="shared" si="32"/>
        <v>881774.24</v>
      </c>
      <c r="M262" s="29"/>
      <c r="N262" s="44"/>
    </row>
    <row r="263" spans="1:14" s="41" customFormat="1" x14ac:dyDescent="0.25">
      <c r="A263" s="42"/>
      <c r="B263" s="42"/>
      <c r="C263" s="34"/>
      <c r="D263" s="34"/>
      <c r="E263" s="36" t="s">
        <v>334</v>
      </c>
      <c r="G263" s="43" t="s">
        <v>190</v>
      </c>
      <c r="H263" s="70">
        <v>0</v>
      </c>
      <c r="I263" s="70">
        <v>0</v>
      </c>
      <c r="J263" s="70">
        <v>0</v>
      </c>
      <c r="K263" s="68">
        <v>1068978.44</v>
      </c>
      <c r="L263" s="39">
        <f t="shared" si="32"/>
        <v>1068978.44</v>
      </c>
      <c r="M263" s="29"/>
      <c r="N263" s="44"/>
    </row>
    <row r="264" spans="1:14" s="41" customFormat="1" x14ac:dyDescent="0.25">
      <c r="A264" s="42"/>
      <c r="B264" s="42"/>
      <c r="C264" s="34"/>
      <c r="D264" s="34"/>
      <c r="E264" s="36" t="s">
        <v>335</v>
      </c>
      <c r="G264" s="43" t="s">
        <v>116</v>
      </c>
      <c r="H264" s="70">
        <v>0</v>
      </c>
      <c r="I264" s="70">
        <v>0</v>
      </c>
      <c r="J264" s="70">
        <v>0</v>
      </c>
      <c r="K264" s="68">
        <v>566225.77</v>
      </c>
      <c r="L264" s="39">
        <f t="shared" si="32"/>
        <v>566225.77</v>
      </c>
      <c r="M264" s="29"/>
      <c r="N264" s="44"/>
    </row>
    <row r="265" spans="1:14" s="41" customFormat="1" x14ac:dyDescent="0.25">
      <c r="A265" s="42"/>
      <c r="B265" s="42"/>
      <c r="C265" s="34"/>
      <c r="D265" s="34"/>
      <c r="E265" s="36" t="s">
        <v>336</v>
      </c>
      <c r="G265" s="43" t="s">
        <v>241</v>
      </c>
      <c r="H265" s="70">
        <v>0</v>
      </c>
      <c r="I265" s="70">
        <v>0</v>
      </c>
      <c r="J265" s="70">
        <v>0</v>
      </c>
      <c r="K265" s="68">
        <v>288509.13</v>
      </c>
      <c r="L265" s="39">
        <f t="shared" si="32"/>
        <v>288509.13</v>
      </c>
      <c r="M265" s="29"/>
      <c r="N265" s="44"/>
    </row>
    <row r="266" spans="1:14" s="41" customFormat="1" x14ac:dyDescent="0.25">
      <c r="A266" s="42"/>
      <c r="B266" s="42"/>
      <c r="C266" s="34"/>
      <c r="D266" s="34"/>
      <c r="E266" s="36" t="s">
        <v>337</v>
      </c>
      <c r="G266" s="43" t="s">
        <v>39</v>
      </c>
      <c r="H266" s="70">
        <v>0</v>
      </c>
      <c r="I266" s="70">
        <v>0</v>
      </c>
      <c r="J266" s="70">
        <v>0</v>
      </c>
      <c r="K266" s="68">
        <v>636649.61</v>
      </c>
      <c r="L266" s="39">
        <f t="shared" si="32"/>
        <v>636649.61</v>
      </c>
      <c r="M266" s="29"/>
      <c r="N266" s="44"/>
    </row>
    <row r="267" spans="1:14" s="41" customFormat="1" x14ac:dyDescent="0.25">
      <c r="A267" s="42"/>
      <c r="B267" s="42"/>
      <c r="C267" s="34"/>
      <c r="D267" s="34"/>
      <c r="E267" s="36" t="s">
        <v>338</v>
      </c>
      <c r="G267" s="43" t="s">
        <v>244</v>
      </c>
      <c r="H267" s="70">
        <v>0</v>
      </c>
      <c r="I267" s="70">
        <v>0</v>
      </c>
      <c r="J267" s="70">
        <v>0</v>
      </c>
      <c r="K267" s="68">
        <v>193278.4</v>
      </c>
      <c r="L267" s="39">
        <f t="shared" si="32"/>
        <v>193278.4</v>
      </c>
      <c r="M267" s="29"/>
      <c r="N267" s="44"/>
    </row>
    <row r="268" spans="1:14" s="41" customFormat="1" x14ac:dyDescent="0.25">
      <c r="A268" s="42"/>
      <c r="B268" s="42"/>
      <c r="C268" s="34"/>
      <c r="D268" s="34"/>
      <c r="E268" s="36" t="s">
        <v>339</v>
      </c>
      <c r="G268" s="43" t="s">
        <v>109</v>
      </c>
      <c r="H268" s="70">
        <v>0</v>
      </c>
      <c r="I268" s="70">
        <v>0</v>
      </c>
      <c r="J268" s="70">
        <v>0</v>
      </c>
      <c r="K268" s="68">
        <v>1362596.24</v>
      </c>
      <c r="L268" s="39">
        <f t="shared" si="32"/>
        <v>1362596.24</v>
      </c>
      <c r="M268" s="29"/>
      <c r="N268" s="44"/>
    </row>
    <row r="269" spans="1:14" s="41" customFormat="1" x14ac:dyDescent="0.25">
      <c r="A269" s="42"/>
      <c r="B269" s="42"/>
      <c r="C269" s="34"/>
      <c r="D269" s="34"/>
      <c r="E269" s="36" t="s">
        <v>340</v>
      </c>
      <c r="G269" s="43" t="s">
        <v>123</v>
      </c>
      <c r="H269" s="70">
        <v>0</v>
      </c>
      <c r="I269" s="70">
        <v>0</v>
      </c>
      <c r="J269" s="70">
        <v>0</v>
      </c>
      <c r="K269" s="68">
        <v>969699.18</v>
      </c>
      <c r="L269" s="39">
        <f t="shared" si="32"/>
        <v>969699.18</v>
      </c>
      <c r="M269" s="29"/>
      <c r="N269" s="44"/>
    </row>
    <row r="270" spans="1:14" s="41" customFormat="1" ht="25.5" x14ac:dyDescent="0.25">
      <c r="A270" s="42"/>
      <c r="B270" s="42"/>
      <c r="C270" s="34"/>
      <c r="D270" s="34"/>
      <c r="E270" s="36" t="s">
        <v>341</v>
      </c>
      <c r="G270" s="43" t="s">
        <v>320</v>
      </c>
      <c r="H270" s="70">
        <v>0</v>
      </c>
      <c r="I270" s="70">
        <v>0</v>
      </c>
      <c r="J270" s="70">
        <v>0</v>
      </c>
      <c r="K270" s="68">
        <v>304946.89</v>
      </c>
      <c r="L270" s="39">
        <f t="shared" si="32"/>
        <v>304946.89</v>
      </c>
      <c r="M270" s="29"/>
      <c r="N270" s="44"/>
    </row>
    <row r="271" spans="1:14" s="41" customFormat="1" x14ac:dyDescent="0.25">
      <c r="A271" s="42"/>
      <c r="B271" s="42"/>
      <c r="C271" s="34"/>
      <c r="D271" s="34"/>
      <c r="E271" s="36" t="s">
        <v>342</v>
      </c>
      <c r="G271" s="43" t="s">
        <v>188</v>
      </c>
      <c r="H271" s="70">
        <v>0</v>
      </c>
      <c r="I271" s="70">
        <v>0</v>
      </c>
      <c r="J271" s="70">
        <v>0</v>
      </c>
      <c r="K271" s="68">
        <v>1179785.24</v>
      </c>
      <c r="L271" s="39">
        <f t="shared" si="32"/>
        <v>1179785.24</v>
      </c>
      <c r="M271" s="29"/>
      <c r="N271" s="44"/>
    </row>
    <row r="272" spans="1:14" s="41" customFormat="1" ht="25.5" x14ac:dyDescent="0.25">
      <c r="A272" s="42"/>
      <c r="B272" s="42"/>
      <c r="C272" s="34"/>
      <c r="D272" s="34"/>
      <c r="E272" s="36" t="s">
        <v>343</v>
      </c>
      <c r="G272" s="43" t="s">
        <v>73</v>
      </c>
      <c r="H272" s="70">
        <v>0</v>
      </c>
      <c r="I272" s="70">
        <v>0</v>
      </c>
      <c r="J272" s="70">
        <v>0</v>
      </c>
      <c r="K272" s="68">
        <v>663210.91</v>
      </c>
      <c r="L272" s="39">
        <f t="shared" si="32"/>
        <v>663210.91</v>
      </c>
      <c r="M272" s="29"/>
      <c r="N272" s="44"/>
    </row>
    <row r="273" spans="1:14" s="41" customFormat="1" x14ac:dyDescent="0.25">
      <c r="A273" s="42"/>
      <c r="B273" s="42"/>
      <c r="C273" s="34"/>
      <c r="D273" s="34"/>
      <c r="E273" s="36" t="s">
        <v>344</v>
      </c>
      <c r="G273" s="43" t="s">
        <v>73</v>
      </c>
      <c r="H273" s="70">
        <v>0</v>
      </c>
      <c r="I273" s="70">
        <v>0</v>
      </c>
      <c r="J273" s="70">
        <v>0</v>
      </c>
      <c r="K273" s="68">
        <v>701379.34</v>
      </c>
      <c r="L273" s="39">
        <f t="shared" si="32"/>
        <v>701379.34</v>
      </c>
      <c r="M273" s="29"/>
      <c r="N273" s="44"/>
    </row>
    <row r="274" spans="1:14" s="41" customFormat="1" ht="25.5" x14ac:dyDescent="0.25">
      <c r="A274" s="42"/>
      <c r="B274" s="42"/>
      <c r="C274" s="34"/>
      <c r="D274" s="34"/>
      <c r="E274" s="36" t="s">
        <v>345</v>
      </c>
      <c r="G274" s="43" t="s">
        <v>23</v>
      </c>
      <c r="H274" s="70">
        <v>0</v>
      </c>
      <c r="I274" s="70">
        <v>0</v>
      </c>
      <c r="J274" s="70">
        <v>0</v>
      </c>
      <c r="K274" s="68">
        <v>1071598.23</v>
      </c>
      <c r="L274" s="39">
        <f t="shared" si="32"/>
        <v>1071598.23</v>
      </c>
      <c r="M274" s="29"/>
      <c r="N274" s="44"/>
    </row>
    <row r="275" spans="1:14" s="41" customFormat="1" x14ac:dyDescent="0.25">
      <c r="A275" s="42"/>
      <c r="B275" s="42"/>
      <c r="C275" s="34"/>
      <c r="D275" s="34"/>
      <c r="E275" s="36" t="s">
        <v>346</v>
      </c>
      <c r="G275" s="43" t="s">
        <v>231</v>
      </c>
      <c r="H275" s="70">
        <v>0</v>
      </c>
      <c r="I275" s="70">
        <v>0</v>
      </c>
      <c r="J275" s="70">
        <v>0</v>
      </c>
      <c r="K275" s="68">
        <v>2031598.29</v>
      </c>
      <c r="L275" s="39">
        <f t="shared" si="32"/>
        <v>2031598.29</v>
      </c>
      <c r="M275" s="29"/>
      <c r="N275" s="44"/>
    </row>
    <row r="276" spans="1:14" s="41" customFormat="1" x14ac:dyDescent="0.25">
      <c r="A276" s="42"/>
      <c r="B276" s="42"/>
      <c r="C276" s="34"/>
      <c r="D276" s="34"/>
      <c r="E276" s="36" t="s">
        <v>347</v>
      </c>
      <c r="G276" s="43" t="s">
        <v>320</v>
      </c>
      <c r="H276" s="70">
        <v>0</v>
      </c>
      <c r="I276" s="70">
        <v>0</v>
      </c>
      <c r="J276" s="70">
        <v>0</v>
      </c>
      <c r="K276" s="68">
        <v>661969.12</v>
      </c>
      <c r="L276" s="39">
        <f t="shared" si="32"/>
        <v>661969.12</v>
      </c>
      <c r="M276" s="29"/>
      <c r="N276" s="44"/>
    </row>
    <row r="277" spans="1:14" s="41" customFormat="1" x14ac:dyDescent="0.25">
      <c r="A277" s="42"/>
      <c r="B277" s="42"/>
      <c r="C277" s="34"/>
      <c r="D277" s="34"/>
      <c r="E277" s="36" t="s">
        <v>348</v>
      </c>
      <c r="G277" s="43" t="s">
        <v>70</v>
      </c>
      <c r="H277" s="70">
        <v>0</v>
      </c>
      <c r="I277" s="70">
        <v>0</v>
      </c>
      <c r="J277" s="70">
        <v>0</v>
      </c>
      <c r="K277" s="68">
        <v>943191.01</v>
      </c>
      <c r="L277" s="39">
        <f t="shared" si="32"/>
        <v>943191.01</v>
      </c>
      <c r="M277" s="29"/>
      <c r="N277" s="44"/>
    </row>
    <row r="278" spans="1:14" s="41" customFormat="1" x14ac:dyDescent="0.25">
      <c r="A278" s="42"/>
      <c r="B278" s="42"/>
      <c r="C278" s="34"/>
      <c r="D278" s="34"/>
      <c r="E278" s="36" t="s">
        <v>349</v>
      </c>
      <c r="G278" s="43" t="s">
        <v>26</v>
      </c>
      <c r="H278" s="70">
        <v>0</v>
      </c>
      <c r="I278" s="70">
        <v>0</v>
      </c>
      <c r="J278" s="70">
        <v>0</v>
      </c>
      <c r="K278" s="68">
        <v>902221.46</v>
      </c>
      <c r="L278" s="39">
        <f t="shared" si="32"/>
        <v>902221.46</v>
      </c>
      <c r="M278" s="29"/>
      <c r="N278" s="44"/>
    </row>
    <row r="279" spans="1:14" s="41" customFormat="1" x14ac:dyDescent="0.25">
      <c r="A279" s="42"/>
      <c r="B279" s="42"/>
      <c r="C279" s="34"/>
      <c r="D279" s="34"/>
      <c r="E279" s="36" t="s">
        <v>350</v>
      </c>
      <c r="G279" s="43" t="s">
        <v>129</v>
      </c>
      <c r="H279" s="70">
        <v>0</v>
      </c>
      <c r="I279" s="70">
        <v>0</v>
      </c>
      <c r="J279" s="70">
        <v>0</v>
      </c>
      <c r="K279" s="68">
        <v>599528.26</v>
      </c>
      <c r="L279" s="39">
        <f t="shared" si="32"/>
        <v>599528.26</v>
      </c>
      <c r="M279" s="29"/>
      <c r="N279" s="44"/>
    </row>
    <row r="280" spans="1:14" s="41" customFormat="1" x14ac:dyDescent="0.25">
      <c r="A280" s="42"/>
      <c r="B280" s="42"/>
      <c r="C280" s="34"/>
      <c r="D280" s="34"/>
      <c r="E280" s="36" t="s">
        <v>351</v>
      </c>
      <c r="G280" s="43" t="s">
        <v>56</v>
      </c>
      <c r="H280" s="70">
        <v>0</v>
      </c>
      <c r="I280" s="70">
        <v>0</v>
      </c>
      <c r="J280" s="70">
        <v>0</v>
      </c>
      <c r="K280" s="68">
        <v>418146.84</v>
      </c>
      <c r="L280" s="39">
        <f t="shared" si="32"/>
        <v>418146.84</v>
      </c>
      <c r="M280" s="29"/>
      <c r="N280" s="44"/>
    </row>
    <row r="281" spans="1:14" s="41" customFormat="1" x14ac:dyDescent="0.25">
      <c r="A281" s="42"/>
      <c r="B281" s="42"/>
      <c r="C281" s="34"/>
      <c r="D281" s="34"/>
      <c r="E281" s="36" t="s">
        <v>352</v>
      </c>
      <c r="G281" s="43" t="s">
        <v>19</v>
      </c>
      <c r="H281" s="70">
        <v>0</v>
      </c>
      <c r="I281" s="70">
        <v>0</v>
      </c>
      <c r="J281" s="70">
        <v>0</v>
      </c>
      <c r="K281" s="68">
        <v>1440065.88</v>
      </c>
      <c r="L281" s="39">
        <f t="shared" si="32"/>
        <v>1440065.88</v>
      </c>
      <c r="M281" s="29"/>
      <c r="N281" s="44"/>
    </row>
    <row r="282" spans="1:14" s="41" customFormat="1" ht="25.5" x14ac:dyDescent="0.25">
      <c r="A282" s="42"/>
      <c r="B282" s="42"/>
      <c r="C282" s="34"/>
      <c r="D282" s="34"/>
      <c r="E282" s="36" t="s">
        <v>353</v>
      </c>
      <c r="G282" s="43" t="s">
        <v>146</v>
      </c>
      <c r="H282" s="70">
        <v>0</v>
      </c>
      <c r="I282" s="70">
        <v>0</v>
      </c>
      <c r="J282" s="70">
        <v>0</v>
      </c>
      <c r="K282" s="68">
        <v>376984.86</v>
      </c>
      <c r="L282" s="39">
        <f t="shared" si="32"/>
        <v>376984.86</v>
      </c>
      <c r="M282" s="29"/>
      <c r="N282" s="44"/>
    </row>
    <row r="283" spans="1:14" s="29" customFormat="1" x14ac:dyDescent="0.25">
      <c r="A283" s="35"/>
      <c r="B283" s="35"/>
      <c r="C283" s="33"/>
      <c r="D283" s="33" t="s">
        <v>354</v>
      </c>
      <c r="E283" s="33" t="s">
        <v>355</v>
      </c>
      <c r="G283" s="30"/>
      <c r="H283" s="69">
        <f>SUM(H284:H351)</f>
        <v>0</v>
      </c>
      <c r="I283" s="40">
        <f t="shared" ref="I283:K283" si="33">SUM(I284:I351)</f>
        <v>61704380.529999994</v>
      </c>
      <c r="J283" s="69">
        <f t="shared" si="33"/>
        <v>0</v>
      </c>
      <c r="K283" s="69">
        <f t="shared" si="33"/>
        <v>0</v>
      </c>
      <c r="L283" s="40">
        <f>SUM(L284:L351)</f>
        <v>61704380.529999994</v>
      </c>
      <c r="N283" s="32"/>
    </row>
    <row r="284" spans="1:14" s="41" customFormat="1" x14ac:dyDescent="0.25">
      <c r="A284" s="42"/>
      <c r="B284" s="42"/>
      <c r="C284" s="34"/>
      <c r="D284" s="34"/>
      <c r="E284" s="34" t="s">
        <v>356</v>
      </c>
      <c r="G284" s="43" t="s">
        <v>129</v>
      </c>
      <c r="H284" s="70">
        <v>0</v>
      </c>
      <c r="I284" s="68">
        <v>875261.52</v>
      </c>
      <c r="J284" s="70">
        <v>0</v>
      </c>
      <c r="K284" s="70">
        <v>0</v>
      </c>
      <c r="L284" s="39">
        <f t="shared" ref="L284:L334" si="34">SUM(H284:K284)</f>
        <v>875261.52</v>
      </c>
      <c r="M284" s="29"/>
      <c r="N284" s="44"/>
    </row>
    <row r="285" spans="1:14" s="41" customFormat="1" x14ac:dyDescent="0.25">
      <c r="A285" s="42"/>
      <c r="B285" s="42"/>
      <c r="C285" s="34"/>
      <c r="D285" s="34"/>
      <c r="E285" s="34" t="s">
        <v>357</v>
      </c>
      <c r="G285" s="43" t="s">
        <v>21</v>
      </c>
      <c r="H285" s="70">
        <v>0</v>
      </c>
      <c r="I285" s="68">
        <v>855464.63</v>
      </c>
      <c r="J285" s="70">
        <v>0</v>
      </c>
      <c r="K285" s="70">
        <v>0</v>
      </c>
      <c r="L285" s="39">
        <f t="shared" si="34"/>
        <v>855464.63</v>
      </c>
      <c r="M285" s="29"/>
      <c r="N285" s="44"/>
    </row>
    <row r="286" spans="1:14" s="41" customFormat="1" x14ac:dyDescent="0.25">
      <c r="A286" s="42"/>
      <c r="B286" s="42"/>
      <c r="C286" s="34"/>
      <c r="D286" s="34"/>
      <c r="E286" s="34" t="s">
        <v>358</v>
      </c>
      <c r="G286" s="43" t="s">
        <v>236</v>
      </c>
      <c r="H286" s="70">
        <v>0</v>
      </c>
      <c r="I286" s="68">
        <v>797562.36</v>
      </c>
      <c r="J286" s="70">
        <v>0</v>
      </c>
      <c r="K286" s="70">
        <v>0</v>
      </c>
      <c r="L286" s="39">
        <f t="shared" si="34"/>
        <v>797562.36</v>
      </c>
      <c r="M286" s="29"/>
      <c r="N286" s="44"/>
    </row>
    <row r="287" spans="1:14" s="41" customFormat="1" x14ac:dyDescent="0.25">
      <c r="A287" s="42"/>
      <c r="B287" s="42"/>
      <c r="C287" s="34"/>
      <c r="D287" s="34"/>
      <c r="E287" s="34" t="s">
        <v>359</v>
      </c>
      <c r="G287" s="43" t="s">
        <v>21</v>
      </c>
      <c r="H287" s="70">
        <v>0</v>
      </c>
      <c r="I287" s="68">
        <v>260650.62</v>
      </c>
      <c r="J287" s="70">
        <v>0</v>
      </c>
      <c r="K287" s="70">
        <v>0</v>
      </c>
      <c r="L287" s="39">
        <f t="shared" si="34"/>
        <v>260650.62</v>
      </c>
      <c r="M287" s="29"/>
      <c r="N287" s="44"/>
    </row>
    <row r="288" spans="1:14" s="41" customFormat="1" x14ac:dyDescent="0.25">
      <c r="A288" s="42"/>
      <c r="B288" s="42"/>
      <c r="C288" s="34"/>
      <c r="D288" s="34"/>
      <c r="E288" s="34" t="s">
        <v>360</v>
      </c>
      <c r="G288" s="43" t="s">
        <v>137</v>
      </c>
      <c r="H288" s="70">
        <v>0</v>
      </c>
      <c r="I288" s="68">
        <v>371614.98</v>
      </c>
      <c r="J288" s="70">
        <v>0</v>
      </c>
      <c r="K288" s="70">
        <v>0</v>
      </c>
      <c r="L288" s="39">
        <f t="shared" si="34"/>
        <v>371614.98</v>
      </c>
      <c r="M288" s="29"/>
      <c r="N288" s="44"/>
    </row>
    <row r="289" spans="1:14" s="41" customFormat="1" x14ac:dyDescent="0.25">
      <c r="A289" s="42"/>
      <c r="B289" s="42"/>
      <c r="C289" s="34"/>
      <c r="D289" s="34"/>
      <c r="E289" s="34" t="s">
        <v>361</v>
      </c>
      <c r="G289" s="43" t="s">
        <v>56</v>
      </c>
      <c r="H289" s="70">
        <v>0</v>
      </c>
      <c r="I289" s="68">
        <v>298646.40000000002</v>
      </c>
      <c r="J289" s="70">
        <v>0</v>
      </c>
      <c r="K289" s="70">
        <v>0</v>
      </c>
      <c r="L289" s="39">
        <f t="shared" si="34"/>
        <v>298646.40000000002</v>
      </c>
      <c r="M289" s="29"/>
      <c r="N289" s="44"/>
    </row>
    <row r="290" spans="1:14" s="41" customFormat="1" x14ac:dyDescent="0.25">
      <c r="A290" s="42"/>
      <c r="B290" s="42"/>
      <c r="C290" s="34"/>
      <c r="D290" s="34"/>
      <c r="E290" s="34" t="s">
        <v>362</v>
      </c>
      <c r="G290" s="43" t="s">
        <v>190</v>
      </c>
      <c r="H290" s="70">
        <v>0</v>
      </c>
      <c r="I290" s="68">
        <v>667230.07999999996</v>
      </c>
      <c r="J290" s="70">
        <v>0</v>
      </c>
      <c r="K290" s="70">
        <v>0</v>
      </c>
      <c r="L290" s="39">
        <f t="shared" si="34"/>
        <v>667230.07999999996</v>
      </c>
      <c r="M290" s="29"/>
      <c r="N290" s="44"/>
    </row>
    <row r="291" spans="1:14" s="41" customFormat="1" x14ac:dyDescent="0.25">
      <c r="A291" s="42"/>
      <c r="B291" s="42"/>
      <c r="C291" s="34"/>
      <c r="D291" s="34"/>
      <c r="E291" s="34" t="s">
        <v>363</v>
      </c>
      <c r="G291" s="43" t="s">
        <v>94</v>
      </c>
      <c r="H291" s="70">
        <v>0</v>
      </c>
      <c r="I291" s="68">
        <v>485695.05</v>
      </c>
      <c r="J291" s="70">
        <v>0</v>
      </c>
      <c r="K291" s="70">
        <v>0</v>
      </c>
      <c r="L291" s="39">
        <f t="shared" si="34"/>
        <v>485695.05</v>
      </c>
      <c r="M291" s="29"/>
      <c r="N291" s="44"/>
    </row>
    <row r="292" spans="1:14" s="41" customFormat="1" x14ac:dyDescent="0.25">
      <c r="A292" s="42"/>
      <c r="B292" s="42"/>
      <c r="C292" s="34"/>
      <c r="D292" s="34"/>
      <c r="E292" s="34" t="s">
        <v>364</v>
      </c>
      <c r="G292" s="43" t="s">
        <v>236</v>
      </c>
      <c r="H292" s="70">
        <v>0</v>
      </c>
      <c r="I292" s="68">
        <v>243751.16</v>
      </c>
      <c r="J292" s="70">
        <v>0</v>
      </c>
      <c r="K292" s="70">
        <v>0</v>
      </c>
      <c r="L292" s="39">
        <f t="shared" si="34"/>
        <v>243751.16</v>
      </c>
      <c r="M292" s="29"/>
      <c r="N292" s="44"/>
    </row>
    <row r="293" spans="1:14" s="41" customFormat="1" x14ac:dyDescent="0.25">
      <c r="A293" s="42"/>
      <c r="B293" s="42"/>
      <c r="C293" s="34"/>
      <c r="D293" s="34"/>
      <c r="E293" s="34" t="s">
        <v>365</v>
      </c>
      <c r="G293" s="43" t="s">
        <v>190</v>
      </c>
      <c r="H293" s="70">
        <v>0</v>
      </c>
      <c r="I293" s="68">
        <v>421980.82</v>
      </c>
      <c r="J293" s="70">
        <v>0</v>
      </c>
      <c r="K293" s="70">
        <v>0</v>
      </c>
      <c r="L293" s="39">
        <f t="shared" si="34"/>
        <v>421980.82</v>
      </c>
      <c r="M293" s="29"/>
      <c r="N293" s="44"/>
    </row>
    <row r="294" spans="1:14" s="41" customFormat="1" x14ac:dyDescent="0.25">
      <c r="A294" s="42"/>
      <c r="B294" s="42"/>
      <c r="C294" s="34"/>
      <c r="D294" s="34"/>
      <c r="E294" s="34" t="s">
        <v>366</v>
      </c>
      <c r="G294" s="43" t="s">
        <v>236</v>
      </c>
      <c r="H294" s="70">
        <v>0</v>
      </c>
      <c r="I294" s="68">
        <v>706767.49</v>
      </c>
      <c r="J294" s="70">
        <v>0</v>
      </c>
      <c r="K294" s="70">
        <v>0</v>
      </c>
      <c r="L294" s="39">
        <f t="shared" si="34"/>
        <v>706767.49</v>
      </c>
      <c r="M294" s="29"/>
      <c r="N294" s="44"/>
    </row>
    <row r="295" spans="1:14" s="41" customFormat="1" x14ac:dyDescent="0.25">
      <c r="A295" s="42"/>
      <c r="B295" s="42"/>
      <c r="C295" s="34"/>
      <c r="D295" s="34"/>
      <c r="E295" s="34" t="s">
        <v>367</v>
      </c>
      <c r="G295" s="43" t="s">
        <v>114</v>
      </c>
      <c r="H295" s="70">
        <v>0</v>
      </c>
      <c r="I295" s="68">
        <v>1293996.3799999999</v>
      </c>
      <c r="J295" s="70">
        <v>0</v>
      </c>
      <c r="K295" s="70">
        <v>0</v>
      </c>
      <c r="L295" s="39">
        <f t="shared" si="34"/>
        <v>1293996.3799999999</v>
      </c>
      <c r="M295" s="29"/>
      <c r="N295" s="44"/>
    </row>
    <row r="296" spans="1:14" s="41" customFormat="1" x14ac:dyDescent="0.25">
      <c r="A296" s="42"/>
      <c r="B296" s="42"/>
      <c r="C296" s="34"/>
      <c r="D296" s="34"/>
      <c r="E296" s="34" t="s">
        <v>368</v>
      </c>
      <c r="G296" s="43" t="s">
        <v>42</v>
      </c>
      <c r="H296" s="70">
        <v>0</v>
      </c>
      <c r="I296" s="68">
        <v>186858.65</v>
      </c>
      <c r="J296" s="70">
        <v>0</v>
      </c>
      <c r="K296" s="70">
        <v>0</v>
      </c>
      <c r="L296" s="39">
        <f t="shared" si="34"/>
        <v>186858.65</v>
      </c>
      <c r="M296" s="29"/>
      <c r="N296" s="44"/>
    </row>
    <row r="297" spans="1:14" s="41" customFormat="1" x14ac:dyDescent="0.25">
      <c r="A297" s="42"/>
      <c r="B297" s="42"/>
      <c r="C297" s="34"/>
      <c r="D297" s="34"/>
      <c r="E297" s="34" t="s">
        <v>369</v>
      </c>
      <c r="G297" s="43" t="s">
        <v>56</v>
      </c>
      <c r="H297" s="70">
        <v>0</v>
      </c>
      <c r="I297" s="68">
        <v>85654.35</v>
      </c>
      <c r="J297" s="70">
        <v>0</v>
      </c>
      <c r="K297" s="70">
        <v>0</v>
      </c>
      <c r="L297" s="39">
        <f t="shared" si="34"/>
        <v>85654.35</v>
      </c>
      <c r="M297" s="29"/>
      <c r="N297" s="44"/>
    </row>
    <row r="298" spans="1:14" s="41" customFormat="1" x14ac:dyDescent="0.25">
      <c r="A298" s="42"/>
      <c r="B298" s="42"/>
      <c r="C298" s="34"/>
      <c r="D298" s="34"/>
      <c r="E298" s="34" t="s">
        <v>370</v>
      </c>
      <c r="G298" s="43" t="s">
        <v>153</v>
      </c>
      <c r="H298" s="70">
        <v>0</v>
      </c>
      <c r="I298" s="68">
        <v>655926.74</v>
      </c>
      <c r="J298" s="70">
        <v>0</v>
      </c>
      <c r="K298" s="70">
        <v>0</v>
      </c>
      <c r="L298" s="39">
        <f t="shared" si="34"/>
        <v>655926.74</v>
      </c>
      <c r="M298" s="29"/>
      <c r="N298" s="44"/>
    </row>
    <row r="299" spans="1:14" s="41" customFormat="1" x14ac:dyDescent="0.25">
      <c r="A299" s="42"/>
      <c r="B299" s="42"/>
      <c r="C299" s="34"/>
      <c r="D299" s="34"/>
      <c r="E299" s="34" t="s">
        <v>371</v>
      </c>
      <c r="G299" s="43" t="s">
        <v>56</v>
      </c>
      <c r="H299" s="70">
        <v>0</v>
      </c>
      <c r="I299" s="68">
        <v>168099.68</v>
      </c>
      <c r="J299" s="70">
        <v>0</v>
      </c>
      <c r="K299" s="70">
        <v>0</v>
      </c>
      <c r="L299" s="39">
        <f t="shared" si="34"/>
        <v>168099.68</v>
      </c>
      <c r="M299" s="29"/>
      <c r="N299" s="44"/>
    </row>
    <row r="300" spans="1:14" s="41" customFormat="1" x14ac:dyDescent="0.25">
      <c r="A300" s="42"/>
      <c r="B300" s="42"/>
      <c r="C300" s="34"/>
      <c r="D300" s="34"/>
      <c r="E300" s="34" t="s">
        <v>372</v>
      </c>
      <c r="G300" s="43" t="s">
        <v>320</v>
      </c>
      <c r="H300" s="70">
        <v>0</v>
      </c>
      <c r="I300" s="68">
        <v>356884.87</v>
      </c>
      <c r="J300" s="70">
        <v>0</v>
      </c>
      <c r="K300" s="70">
        <v>0</v>
      </c>
      <c r="L300" s="39">
        <f t="shared" si="34"/>
        <v>356884.87</v>
      </c>
      <c r="M300" s="29"/>
      <c r="N300" s="44"/>
    </row>
    <row r="301" spans="1:14" s="41" customFormat="1" x14ac:dyDescent="0.25">
      <c r="A301" s="42"/>
      <c r="B301" s="42"/>
      <c r="C301" s="34"/>
      <c r="D301" s="34"/>
      <c r="E301" s="34" t="s">
        <v>373</v>
      </c>
      <c r="G301" s="43" t="s">
        <v>33</v>
      </c>
      <c r="H301" s="70">
        <v>0</v>
      </c>
      <c r="I301" s="68">
        <v>1432586.91</v>
      </c>
      <c r="J301" s="70">
        <v>0</v>
      </c>
      <c r="K301" s="70">
        <v>0</v>
      </c>
      <c r="L301" s="39">
        <f t="shared" si="34"/>
        <v>1432586.91</v>
      </c>
      <c r="M301" s="29"/>
      <c r="N301" s="44"/>
    </row>
    <row r="302" spans="1:14" s="41" customFormat="1" x14ac:dyDescent="0.25">
      <c r="A302" s="42"/>
      <c r="B302" s="42"/>
      <c r="C302" s="34"/>
      <c r="D302" s="34"/>
      <c r="E302" s="34" t="s">
        <v>374</v>
      </c>
      <c r="G302" s="43" t="s">
        <v>56</v>
      </c>
      <c r="H302" s="70">
        <v>0</v>
      </c>
      <c r="I302" s="68">
        <v>665813.44999999995</v>
      </c>
      <c r="J302" s="70">
        <v>0</v>
      </c>
      <c r="K302" s="70">
        <v>0</v>
      </c>
      <c r="L302" s="39">
        <f t="shared" si="34"/>
        <v>665813.44999999995</v>
      </c>
      <c r="M302" s="29"/>
      <c r="N302" s="44"/>
    </row>
    <row r="303" spans="1:14" s="41" customFormat="1" x14ac:dyDescent="0.25">
      <c r="A303" s="42"/>
      <c r="B303" s="42"/>
      <c r="C303" s="34"/>
      <c r="D303" s="34"/>
      <c r="E303" s="34" t="s">
        <v>375</v>
      </c>
      <c r="G303" s="43" t="s">
        <v>376</v>
      </c>
      <c r="H303" s="70">
        <v>0</v>
      </c>
      <c r="I303" s="68">
        <v>873297.36</v>
      </c>
      <c r="J303" s="70">
        <v>0</v>
      </c>
      <c r="K303" s="70">
        <v>0</v>
      </c>
      <c r="L303" s="39">
        <f t="shared" si="34"/>
        <v>873297.36</v>
      </c>
      <c r="M303" s="29"/>
      <c r="N303" s="44"/>
    </row>
    <row r="304" spans="1:14" s="41" customFormat="1" x14ac:dyDescent="0.25">
      <c r="A304" s="42"/>
      <c r="B304" s="42"/>
      <c r="C304" s="34"/>
      <c r="D304" s="34"/>
      <c r="E304" s="34" t="s">
        <v>377</v>
      </c>
      <c r="G304" s="43" t="s">
        <v>188</v>
      </c>
      <c r="H304" s="70">
        <v>0</v>
      </c>
      <c r="I304" s="68">
        <v>1060577.46</v>
      </c>
      <c r="J304" s="70">
        <v>0</v>
      </c>
      <c r="K304" s="70">
        <v>0</v>
      </c>
      <c r="L304" s="39">
        <f t="shared" si="34"/>
        <v>1060577.46</v>
      </c>
      <c r="M304" s="29"/>
      <c r="N304" s="44"/>
    </row>
    <row r="305" spans="1:14" s="41" customFormat="1" x14ac:dyDescent="0.25">
      <c r="A305" s="42"/>
      <c r="B305" s="42"/>
      <c r="C305" s="34"/>
      <c r="D305" s="34"/>
      <c r="E305" s="34" t="s">
        <v>378</v>
      </c>
      <c r="G305" s="43" t="s">
        <v>227</v>
      </c>
      <c r="H305" s="70">
        <v>0</v>
      </c>
      <c r="I305" s="68">
        <v>550938.56999999995</v>
      </c>
      <c r="J305" s="70">
        <v>0</v>
      </c>
      <c r="K305" s="70">
        <v>0</v>
      </c>
      <c r="L305" s="39">
        <f t="shared" si="34"/>
        <v>550938.56999999995</v>
      </c>
      <c r="M305" s="29"/>
      <c r="N305" s="44"/>
    </row>
    <row r="306" spans="1:14" s="41" customFormat="1" x14ac:dyDescent="0.25">
      <c r="A306" s="42"/>
      <c r="B306" s="42"/>
      <c r="C306" s="34"/>
      <c r="D306" s="34"/>
      <c r="E306" s="34" t="s">
        <v>379</v>
      </c>
      <c r="G306" s="43" t="s">
        <v>380</v>
      </c>
      <c r="H306" s="70">
        <v>0</v>
      </c>
      <c r="I306" s="68">
        <v>1206004.51</v>
      </c>
      <c r="J306" s="70">
        <v>0</v>
      </c>
      <c r="K306" s="70">
        <v>0</v>
      </c>
      <c r="L306" s="39">
        <f t="shared" si="34"/>
        <v>1206004.51</v>
      </c>
      <c r="M306" s="29"/>
      <c r="N306" s="44"/>
    </row>
    <row r="307" spans="1:14" s="41" customFormat="1" x14ac:dyDescent="0.25">
      <c r="A307" s="42"/>
      <c r="B307" s="42"/>
      <c r="C307" s="34"/>
      <c r="D307" s="34"/>
      <c r="E307" s="34" t="s">
        <v>379</v>
      </c>
      <c r="G307" s="43" t="s">
        <v>282</v>
      </c>
      <c r="H307" s="70">
        <v>0</v>
      </c>
      <c r="I307" s="68">
        <v>767058.56</v>
      </c>
      <c r="J307" s="70">
        <v>0</v>
      </c>
      <c r="K307" s="70">
        <v>0</v>
      </c>
      <c r="L307" s="39">
        <f t="shared" si="34"/>
        <v>767058.56</v>
      </c>
      <c r="M307" s="29"/>
      <c r="N307" s="44"/>
    </row>
    <row r="308" spans="1:14" s="41" customFormat="1" x14ac:dyDescent="0.25">
      <c r="A308" s="42"/>
      <c r="B308" s="42"/>
      <c r="C308" s="34"/>
      <c r="D308" s="34"/>
      <c r="E308" s="34" t="s">
        <v>381</v>
      </c>
      <c r="G308" s="43" t="s">
        <v>78</v>
      </c>
      <c r="H308" s="70">
        <v>0</v>
      </c>
      <c r="I308" s="68">
        <v>890468.57</v>
      </c>
      <c r="J308" s="70">
        <v>0</v>
      </c>
      <c r="K308" s="70">
        <v>0</v>
      </c>
      <c r="L308" s="39">
        <f t="shared" si="34"/>
        <v>890468.57</v>
      </c>
      <c r="M308" s="29"/>
      <c r="N308" s="44"/>
    </row>
    <row r="309" spans="1:14" s="41" customFormat="1" x14ac:dyDescent="0.25">
      <c r="A309" s="42"/>
      <c r="B309" s="42"/>
      <c r="C309" s="34"/>
      <c r="D309" s="34"/>
      <c r="E309" s="34" t="s">
        <v>382</v>
      </c>
      <c r="G309" s="43" t="s">
        <v>320</v>
      </c>
      <c r="H309" s="70">
        <v>0</v>
      </c>
      <c r="I309" s="68">
        <v>920439.56</v>
      </c>
      <c r="J309" s="70">
        <v>0</v>
      </c>
      <c r="K309" s="70">
        <v>0</v>
      </c>
      <c r="L309" s="39">
        <f t="shared" si="34"/>
        <v>920439.56</v>
      </c>
      <c r="M309" s="29"/>
      <c r="N309" s="44"/>
    </row>
    <row r="310" spans="1:14" s="41" customFormat="1" x14ac:dyDescent="0.25">
      <c r="A310" s="42"/>
      <c r="B310" s="42"/>
      <c r="C310" s="34"/>
      <c r="D310" s="34"/>
      <c r="E310" s="34" t="s">
        <v>383</v>
      </c>
      <c r="G310" s="43" t="s">
        <v>109</v>
      </c>
      <c r="H310" s="70">
        <v>0</v>
      </c>
      <c r="I310" s="68">
        <v>524973.81999999995</v>
      </c>
      <c r="J310" s="70">
        <v>0</v>
      </c>
      <c r="K310" s="70">
        <v>0</v>
      </c>
      <c r="L310" s="39">
        <f t="shared" si="34"/>
        <v>524973.81999999995</v>
      </c>
      <c r="M310" s="29"/>
      <c r="N310" s="44"/>
    </row>
    <row r="311" spans="1:14" s="41" customFormat="1" x14ac:dyDescent="0.25">
      <c r="A311" s="42"/>
      <c r="B311" s="42"/>
      <c r="C311" s="34"/>
      <c r="D311" s="34"/>
      <c r="E311" s="34" t="s">
        <v>384</v>
      </c>
      <c r="G311" s="43" t="s">
        <v>56</v>
      </c>
      <c r="H311" s="70">
        <v>0</v>
      </c>
      <c r="I311" s="68">
        <v>1030488.11</v>
      </c>
      <c r="J311" s="70">
        <v>0</v>
      </c>
      <c r="K311" s="70">
        <v>0</v>
      </c>
      <c r="L311" s="39">
        <f t="shared" si="34"/>
        <v>1030488.11</v>
      </c>
      <c r="M311" s="29"/>
      <c r="N311" s="44"/>
    </row>
    <row r="312" spans="1:14" s="41" customFormat="1" x14ac:dyDescent="0.25">
      <c r="A312" s="42"/>
      <c r="B312" s="42"/>
      <c r="C312" s="34"/>
      <c r="D312" s="34"/>
      <c r="E312" s="34" t="s">
        <v>385</v>
      </c>
      <c r="G312" s="43" t="s">
        <v>323</v>
      </c>
      <c r="H312" s="70">
        <v>0</v>
      </c>
      <c r="I312" s="68">
        <v>617896.30000000005</v>
      </c>
      <c r="J312" s="70">
        <v>0</v>
      </c>
      <c r="K312" s="70">
        <v>0</v>
      </c>
      <c r="L312" s="39">
        <f t="shared" si="34"/>
        <v>617896.30000000005</v>
      </c>
      <c r="M312" s="29"/>
      <c r="N312" s="44"/>
    </row>
    <row r="313" spans="1:14" s="41" customFormat="1" x14ac:dyDescent="0.25">
      <c r="A313" s="42"/>
      <c r="B313" s="42"/>
      <c r="C313" s="34"/>
      <c r="D313" s="34"/>
      <c r="E313" s="34" t="s">
        <v>386</v>
      </c>
      <c r="G313" s="43" t="s">
        <v>282</v>
      </c>
      <c r="H313" s="70">
        <v>0</v>
      </c>
      <c r="I313" s="68">
        <v>677006.53</v>
      </c>
      <c r="J313" s="70">
        <v>0</v>
      </c>
      <c r="K313" s="70">
        <v>0</v>
      </c>
      <c r="L313" s="39">
        <f t="shared" si="34"/>
        <v>677006.53</v>
      </c>
      <c r="M313" s="29"/>
      <c r="N313" s="44"/>
    </row>
    <row r="314" spans="1:14" s="41" customFormat="1" x14ac:dyDescent="0.25">
      <c r="A314" s="42"/>
      <c r="B314" s="42"/>
      <c r="C314" s="34"/>
      <c r="D314" s="34"/>
      <c r="E314" s="34" t="s">
        <v>387</v>
      </c>
      <c r="G314" s="43" t="s">
        <v>388</v>
      </c>
      <c r="H314" s="70">
        <v>0</v>
      </c>
      <c r="I314" s="68">
        <v>480354.38</v>
      </c>
      <c r="J314" s="70">
        <v>0</v>
      </c>
      <c r="K314" s="70">
        <v>0</v>
      </c>
      <c r="L314" s="39">
        <f t="shared" si="34"/>
        <v>480354.38</v>
      </c>
      <c r="M314" s="29"/>
      <c r="N314" s="44"/>
    </row>
    <row r="315" spans="1:14" s="41" customFormat="1" x14ac:dyDescent="0.25">
      <c r="A315" s="42"/>
      <c r="B315" s="42"/>
      <c r="C315" s="34"/>
      <c r="D315" s="34"/>
      <c r="E315" s="34" t="s">
        <v>389</v>
      </c>
      <c r="G315" s="43" t="s">
        <v>183</v>
      </c>
      <c r="H315" s="70">
        <v>0</v>
      </c>
      <c r="I315" s="68">
        <v>404712.8</v>
      </c>
      <c r="J315" s="70">
        <v>0</v>
      </c>
      <c r="K315" s="70">
        <v>0</v>
      </c>
      <c r="L315" s="39">
        <f t="shared" si="34"/>
        <v>404712.8</v>
      </c>
      <c r="M315" s="29"/>
      <c r="N315" s="44"/>
    </row>
    <row r="316" spans="1:14" s="41" customFormat="1" x14ac:dyDescent="0.25">
      <c r="A316" s="42"/>
      <c r="B316" s="42"/>
      <c r="C316" s="34"/>
      <c r="D316" s="34"/>
      <c r="E316" s="34" t="s">
        <v>390</v>
      </c>
      <c r="G316" s="43" t="s">
        <v>70</v>
      </c>
      <c r="H316" s="70">
        <v>0</v>
      </c>
      <c r="I316" s="68">
        <v>1284534.19</v>
      </c>
      <c r="J316" s="70">
        <v>0</v>
      </c>
      <c r="K316" s="70">
        <v>0</v>
      </c>
      <c r="L316" s="39">
        <f t="shared" si="34"/>
        <v>1284534.19</v>
      </c>
      <c r="M316" s="29"/>
      <c r="N316" s="44"/>
    </row>
    <row r="317" spans="1:14" s="41" customFormat="1" x14ac:dyDescent="0.25">
      <c r="A317" s="42"/>
      <c r="B317" s="42"/>
      <c r="C317" s="34"/>
      <c r="D317" s="34"/>
      <c r="E317" s="34" t="s">
        <v>391</v>
      </c>
      <c r="G317" s="43" t="s">
        <v>137</v>
      </c>
      <c r="H317" s="70">
        <v>0</v>
      </c>
      <c r="I317" s="68">
        <v>2765155.79</v>
      </c>
      <c r="J317" s="70">
        <v>0</v>
      </c>
      <c r="K317" s="70">
        <v>0</v>
      </c>
      <c r="L317" s="39">
        <f t="shared" si="34"/>
        <v>2765155.79</v>
      </c>
      <c r="M317" s="29"/>
      <c r="N317" s="44"/>
    </row>
    <row r="318" spans="1:14" s="41" customFormat="1" x14ac:dyDescent="0.25">
      <c r="A318" s="42"/>
      <c r="B318" s="42"/>
      <c r="C318" s="34"/>
      <c r="D318" s="34"/>
      <c r="E318" s="34" t="s">
        <v>392</v>
      </c>
      <c r="G318" s="43" t="s">
        <v>393</v>
      </c>
      <c r="H318" s="70">
        <v>0</v>
      </c>
      <c r="I318" s="68">
        <v>907698.05</v>
      </c>
      <c r="J318" s="70">
        <v>0</v>
      </c>
      <c r="K318" s="70">
        <v>0</v>
      </c>
      <c r="L318" s="39">
        <f t="shared" si="34"/>
        <v>907698.05</v>
      </c>
      <c r="M318" s="29"/>
      <c r="N318" s="44"/>
    </row>
    <row r="319" spans="1:14" s="41" customFormat="1" x14ac:dyDescent="0.25">
      <c r="A319" s="42"/>
      <c r="B319" s="42"/>
      <c r="C319" s="34"/>
      <c r="D319" s="34"/>
      <c r="E319" s="34" t="s">
        <v>394</v>
      </c>
      <c r="G319" s="43" t="s">
        <v>56</v>
      </c>
      <c r="H319" s="70">
        <v>0</v>
      </c>
      <c r="I319" s="68">
        <v>1058753.3899999999</v>
      </c>
      <c r="J319" s="70">
        <v>0</v>
      </c>
      <c r="K319" s="70">
        <v>0</v>
      </c>
      <c r="L319" s="39">
        <f t="shared" si="34"/>
        <v>1058753.3899999999</v>
      </c>
      <c r="M319" s="29"/>
      <c r="N319" s="44"/>
    </row>
    <row r="320" spans="1:14" s="41" customFormat="1" x14ac:dyDescent="0.25">
      <c r="A320" s="42"/>
      <c r="B320" s="42"/>
      <c r="C320" s="34"/>
      <c r="D320" s="34"/>
      <c r="E320" s="34" t="s">
        <v>395</v>
      </c>
      <c r="G320" s="43" t="s">
        <v>172</v>
      </c>
      <c r="H320" s="70">
        <v>0</v>
      </c>
      <c r="I320" s="68">
        <v>1918876.92</v>
      </c>
      <c r="J320" s="70">
        <v>0</v>
      </c>
      <c r="K320" s="70">
        <v>0</v>
      </c>
      <c r="L320" s="39">
        <f t="shared" si="34"/>
        <v>1918876.92</v>
      </c>
      <c r="M320" s="29"/>
      <c r="N320" s="44"/>
    </row>
    <row r="321" spans="1:14" s="41" customFormat="1" x14ac:dyDescent="0.25">
      <c r="A321" s="42"/>
      <c r="B321" s="42"/>
      <c r="C321" s="34"/>
      <c r="D321" s="34"/>
      <c r="E321" s="34" t="s">
        <v>396</v>
      </c>
      <c r="G321" s="43" t="s">
        <v>236</v>
      </c>
      <c r="H321" s="70">
        <v>0</v>
      </c>
      <c r="I321" s="68">
        <v>1079655.5</v>
      </c>
      <c r="J321" s="70">
        <v>0</v>
      </c>
      <c r="K321" s="70">
        <v>0</v>
      </c>
      <c r="L321" s="39">
        <f t="shared" si="34"/>
        <v>1079655.5</v>
      </c>
      <c r="M321" s="29"/>
      <c r="N321" s="44"/>
    </row>
    <row r="322" spans="1:14" s="41" customFormat="1" x14ac:dyDescent="0.25">
      <c r="A322" s="42"/>
      <c r="B322" s="42"/>
      <c r="C322" s="34"/>
      <c r="D322" s="34"/>
      <c r="E322" s="34" t="s">
        <v>397</v>
      </c>
      <c r="G322" s="43" t="s">
        <v>238</v>
      </c>
      <c r="H322" s="70">
        <v>0</v>
      </c>
      <c r="I322" s="68">
        <v>402588.58</v>
      </c>
      <c r="J322" s="70">
        <v>0</v>
      </c>
      <c r="K322" s="70">
        <v>0</v>
      </c>
      <c r="L322" s="39">
        <f t="shared" si="34"/>
        <v>402588.58</v>
      </c>
      <c r="M322" s="29"/>
      <c r="N322" s="44"/>
    </row>
    <row r="323" spans="1:14" s="41" customFormat="1" x14ac:dyDescent="0.25">
      <c r="A323" s="42"/>
      <c r="B323" s="42"/>
      <c r="C323" s="34"/>
      <c r="D323" s="34"/>
      <c r="E323" s="34" t="s">
        <v>398</v>
      </c>
      <c r="G323" s="43" t="s">
        <v>176</v>
      </c>
      <c r="H323" s="70">
        <v>0</v>
      </c>
      <c r="I323" s="68">
        <v>1680639.28</v>
      </c>
      <c r="J323" s="70">
        <v>0</v>
      </c>
      <c r="K323" s="70">
        <v>0</v>
      </c>
      <c r="L323" s="39">
        <f t="shared" si="34"/>
        <v>1680639.28</v>
      </c>
      <c r="M323" s="29"/>
      <c r="N323" s="44"/>
    </row>
    <row r="324" spans="1:14" s="41" customFormat="1" x14ac:dyDescent="0.25">
      <c r="A324" s="42"/>
      <c r="B324" s="42"/>
      <c r="C324" s="34"/>
      <c r="D324" s="34"/>
      <c r="E324" s="34" t="s">
        <v>398</v>
      </c>
      <c r="G324" s="43" t="s">
        <v>56</v>
      </c>
      <c r="H324" s="70">
        <v>0</v>
      </c>
      <c r="I324" s="68">
        <v>890876.78</v>
      </c>
      <c r="J324" s="70">
        <v>0</v>
      </c>
      <c r="K324" s="70">
        <v>0</v>
      </c>
      <c r="L324" s="39">
        <f t="shared" si="34"/>
        <v>890876.78</v>
      </c>
      <c r="M324" s="29"/>
      <c r="N324" s="44"/>
    </row>
    <row r="325" spans="1:14" s="41" customFormat="1" x14ac:dyDescent="0.25">
      <c r="A325" s="42"/>
      <c r="B325" s="42"/>
      <c r="C325" s="34"/>
      <c r="D325" s="34"/>
      <c r="E325" s="34" t="s">
        <v>399</v>
      </c>
      <c r="G325" s="43" t="s">
        <v>298</v>
      </c>
      <c r="H325" s="70">
        <v>0</v>
      </c>
      <c r="I325" s="68">
        <v>885053.76</v>
      </c>
      <c r="J325" s="70">
        <v>0</v>
      </c>
      <c r="K325" s="70">
        <v>0</v>
      </c>
      <c r="L325" s="39">
        <f t="shared" si="34"/>
        <v>885053.76</v>
      </c>
      <c r="M325" s="29"/>
      <c r="N325" s="44"/>
    </row>
    <row r="326" spans="1:14" s="41" customFormat="1" x14ac:dyDescent="0.25">
      <c r="A326" s="42"/>
      <c r="B326" s="42"/>
      <c r="C326" s="34"/>
      <c r="D326" s="34"/>
      <c r="E326" s="34" t="s">
        <v>400</v>
      </c>
      <c r="G326" s="43" t="s">
        <v>259</v>
      </c>
      <c r="H326" s="70">
        <v>0</v>
      </c>
      <c r="I326" s="68">
        <v>431833.28</v>
      </c>
      <c r="J326" s="70">
        <v>0</v>
      </c>
      <c r="K326" s="70">
        <v>0</v>
      </c>
      <c r="L326" s="39">
        <f t="shared" si="34"/>
        <v>431833.28</v>
      </c>
      <c r="M326" s="29"/>
      <c r="N326" s="44"/>
    </row>
    <row r="327" spans="1:14" s="41" customFormat="1" x14ac:dyDescent="0.25">
      <c r="A327" s="48"/>
      <c r="B327" s="48"/>
      <c r="C327" s="47"/>
      <c r="D327" s="47"/>
      <c r="E327" s="47" t="s">
        <v>401</v>
      </c>
      <c r="F327" s="50"/>
      <c r="G327" s="51" t="s">
        <v>402</v>
      </c>
      <c r="H327" s="72">
        <v>0</v>
      </c>
      <c r="I327" s="73">
        <v>1890056.64</v>
      </c>
      <c r="J327" s="72">
        <v>0</v>
      </c>
      <c r="K327" s="72">
        <v>0</v>
      </c>
      <c r="L327" s="53">
        <f t="shared" si="34"/>
        <v>1890056.64</v>
      </c>
      <c r="M327" s="29"/>
      <c r="N327" s="44"/>
    </row>
    <row r="328" spans="1:14" s="41" customFormat="1" x14ac:dyDescent="0.25">
      <c r="A328" s="42"/>
      <c r="B328" s="42"/>
      <c r="C328" s="34"/>
      <c r="D328" s="34"/>
      <c r="E328" s="34" t="s">
        <v>403</v>
      </c>
      <c r="G328" s="43" t="s">
        <v>404</v>
      </c>
      <c r="H328" s="70">
        <v>0</v>
      </c>
      <c r="I328" s="68">
        <v>898797.75</v>
      </c>
      <c r="J328" s="70">
        <v>0</v>
      </c>
      <c r="K328" s="70">
        <v>0</v>
      </c>
      <c r="L328" s="39">
        <f t="shared" si="34"/>
        <v>898797.75</v>
      </c>
      <c r="M328" s="29"/>
      <c r="N328" s="44"/>
    </row>
    <row r="329" spans="1:14" s="41" customFormat="1" x14ac:dyDescent="0.25">
      <c r="A329" s="42"/>
      <c r="B329" s="42"/>
      <c r="C329" s="34"/>
      <c r="D329" s="34"/>
      <c r="E329" s="34" t="s">
        <v>405</v>
      </c>
      <c r="G329" s="43" t="s">
        <v>217</v>
      </c>
      <c r="H329" s="70">
        <v>0</v>
      </c>
      <c r="I329" s="68">
        <v>1326097.1599999999</v>
      </c>
      <c r="J329" s="70">
        <v>0</v>
      </c>
      <c r="K329" s="70">
        <v>0</v>
      </c>
      <c r="L329" s="39">
        <f t="shared" si="34"/>
        <v>1326097.1599999999</v>
      </c>
      <c r="M329" s="29"/>
      <c r="N329" s="44"/>
    </row>
    <row r="330" spans="1:14" s="41" customFormat="1" x14ac:dyDescent="0.25">
      <c r="A330" s="42"/>
      <c r="B330" s="42"/>
      <c r="C330" s="34"/>
      <c r="D330" s="34"/>
      <c r="E330" s="34" t="s">
        <v>406</v>
      </c>
      <c r="G330" s="43" t="s">
        <v>407</v>
      </c>
      <c r="H330" s="70">
        <v>0</v>
      </c>
      <c r="I330" s="68">
        <v>116726.77</v>
      </c>
      <c r="J330" s="70">
        <v>0</v>
      </c>
      <c r="K330" s="70">
        <v>0</v>
      </c>
      <c r="L330" s="39">
        <f t="shared" si="34"/>
        <v>116726.77</v>
      </c>
      <c r="M330" s="29"/>
      <c r="N330" s="44"/>
    </row>
    <row r="331" spans="1:14" s="41" customFormat="1" x14ac:dyDescent="0.25">
      <c r="A331" s="42"/>
      <c r="B331" s="42"/>
      <c r="C331" s="34"/>
      <c r="D331" s="34"/>
      <c r="E331" s="34" t="s">
        <v>408</v>
      </c>
      <c r="G331" s="43" t="s">
        <v>222</v>
      </c>
      <c r="H331" s="70">
        <v>0</v>
      </c>
      <c r="I331" s="68">
        <v>657598.66</v>
      </c>
      <c r="J331" s="70">
        <v>0</v>
      </c>
      <c r="K331" s="70">
        <v>0</v>
      </c>
      <c r="L331" s="39">
        <f t="shared" si="34"/>
        <v>657598.66</v>
      </c>
      <c r="M331" s="29"/>
      <c r="N331" s="44"/>
    </row>
    <row r="332" spans="1:14" s="41" customFormat="1" x14ac:dyDescent="0.25">
      <c r="A332" s="42"/>
      <c r="B332" s="42"/>
      <c r="C332" s="34"/>
      <c r="D332" s="34"/>
      <c r="E332" s="34" t="s">
        <v>409</v>
      </c>
      <c r="G332" s="43" t="s">
        <v>410</v>
      </c>
      <c r="H332" s="70">
        <v>0</v>
      </c>
      <c r="I332" s="68">
        <v>746155.71</v>
      </c>
      <c r="J332" s="70">
        <v>0</v>
      </c>
      <c r="K332" s="70">
        <v>0</v>
      </c>
      <c r="L332" s="39">
        <f t="shared" si="34"/>
        <v>746155.71</v>
      </c>
      <c r="M332" s="29"/>
      <c r="N332" s="44"/>
    </row>
    <row r="333" spans="1:14" s="41" customFormat="1" x14ac:dyDescent="0.25">
      <c r="A333" s="42"/>
      <c r="B333" s="42"/>
      <c r="C333" s="34"/>
      <c r="D333" s="34"/>
      <c r="E333" s="34" t="s">
        <v>411</v>
      </c>
      <c r="G333" s="43" t="s">
        <v>146</v>
      </c>
      <c r="H333" s="70">
        <v>0</v>
      </c>
      <c r="I333" s="68">
        <v>283316.87</v>
      </c>
      <c r="J333" s="70">
        <v>0</v>
      </c>
      <c r="K333" s="70">
        <v>0</v>
      </c>
      <c r="L333" s="39">
        <f t="shared" si="34"/>
        <v>283316.87</v>
      </c>
      <c r="M333" s="29"/>
      <c r="N333" s="44"/>
    </row>
    <row r="334" spans="1:14" s="41" customFormat="1" x14ac:dyDescent="0.25">
      <c r="A334" s="42"/>
      <c r="B334" s="42"/>
      <c r="C334" s="34"/>
      <c r="D334" s="34"/>
      <c r="E334" s="34" t="s">
        <v>412</v>
      </c>
      <c r="G334" s="43" t="s">
        <v>252</v>
      </c>
      <c r="H334" s="70">
        <v>0</v>
      </c>
      <c r="I334" s="68">
        <v>901588.37</v>
      </c>
      <c r="J334" s="70">
        <v>0</v>
      </c>
      <c r="K334" s="70">
        <v>0</v>
      </c>
      <c r="L334" s="39">
        <f t="shared" si="34"/>
        <v>901588.37</v>
      </c>
      <c r="M334" s="29"/>
      <c r="N334" s="44"/>
    </row>
    <row r="335" spans="1:14" s="41" customFormat="1" x14ac:dyDescent="0.25">
      <c r="A335" s="42"/>
      <c r="B335" s="42"/>
      <c r="C335" s="34"/>
      <c r="D335" s="34"/>
      <c r="E335" s="34" t="s">
        <v>385</v>
      </c>
      <c r="G335" s="43" t="s">
        <v>413</v>
      </c>
      <c r="H335" s="70">
        <v>0</v>
      </c>
      <c r="I335" s="68">
        <v>710929.97</v>
      </c>
      <c r="J335" s="70">
        <v>0</v>
      </c>
      <c r="K335" s="70">
        <v>0</v>
      </c>
      <c r="L335" s="39">
        <f t="shared" ref="L335:L351" si="35">SUM(H335:K335)</f>
        <v>710929.97</v>
      </c>
      <c r="M335" s="29"/>
      <c r="N335" s="44"/>
    </row>
    <row r="336" spans="1:14" s="41" customFormat="1" x14ac:dyDescent="0.25">
      <c r="A336" s="42"/>
      <c r="B336" s="42"/>
      <c r="C336" s="34"/>
      <c r="D336" s="34"/>
      <c r="E336" s="34" t="s">
        <v>414</v>
      </c>
      <c r="G336" s="43" t="s">
        <v>188</v>
      </c>
      <c r="H336" s="70">
        <v>0</v>
      </c>
      <c r="I336" s="68">
        <v>1867309.05</v>
      </c>
      <c r="J336" s="70">
        <v>0</v>
      </c>
      <c r="K336" s="70">
        <v>0</v>
      </c>
      <c r="L336" s="39">
        <f>SUM(H336:K336)</f>
        <v>1867309.05</v>
      </c>
      <c r="M336" s="29"/>
      <c r="N336" s="44"/>
    </row>
    <row r="337" spans="1:14" s="41" customFormat="1" x14ac:dyDescent="0.25">
      <c r="A337" s="42"/>
      <c r="B337" s="42"/>
      <c r="C337" s="34"/>
      <c r="D337" s="34"/>
      <c r="E337" s="34" t="s">
        <v>415</v>
      </c>
      <c r="G337" s="43" t="s">
        <v>416</v>
      </c>
      <c r="H337" s="70">
        <v>0</v>
      </c>
      <c r="I337" s="68">
        <v>1128978.79</v>
      </c>
      <c r="J337" s="70">
        <v>0</v>
      </c>
      <c r="K337" s="70">
        <v>0</v>
      </c>
      <c r="L337" s="39">
        <f>SUM(H337:K337)</f>
        <v>1128978.79</v>
      </c>
      <c r="M337" s="29"/>
      <c r="N337" s="44"/>
    </row>
    <row r="338" spans="1:14" s="41" customFormat="1" x14ac:dyDescent="0.25">
      <c r="A338" s="42"/>
      <c r="B338" s="42"/>
      <c r="C338" s="34"/>
      <c r="D338" s="34"/>
      <c r="E338" s="34" t="s">
        <v>417</v>
      </c>
      <c r="G338" s="43" t="s">
        <v>418</v>
      </c>
      <c r="H338" s="70">
        <v>0</v>
      </c>
      <c r="I338" s="68">
        <v>1835426.23</v>
      </c>
      <c r="J338" s="70">
        <v>0</v>
      </c>
      <c r="K338" s="70">
        <v>0</v>
      </c>
      <c r="L338" s="39">
        <f>SUM(H338:K338)</f>
        <v>1835426.23</v>
      </c>
      <c r="M338" s="29"/>
      <c r="N338" s="44"/>
    </row>
    <row r="339" spans="1:14" s="41" customFormat="1" x14ac:dyDescent="0.25">
      <c r="A339" s="42"/>
      <c r="B339" s="42"/>
      <c r="C339" s="34"/>
      <c r="D339" s="34"/>
      <c r="E339" s="34" t="s">
        <v>419</v>
      </c>
      <c r="G339" s="43" t="s">
        <v>388</v>
      </c>
      <c r="H339" s="70">
        <v>0</v>
      </c>
      <c r="I339" s="68">
        <v>771060.76</v>
      </c>
      <c r="J339" s="70">
        <v>0</v>
      </c>
      <c r="K339" s="70">
        <v>0</v>
      </c>
      <c r="L339" s="39">
        <f>SUM(H339:K339)</f>
        <v>771060.76</v>
      </c>
      <c r="M339" s="29"/>
      <c r="N339" s="44"/>
    </row>
    <row r="340" spans="1:14" s="41" customFormat="1" x14ac:dyDescent="0.25">
      <c r="A340" s="42"/>
      <c r="B340" s="42"/>
      <c r="C340" s="34"/>
      <c r="D340" s="34"/>
      <c r="E340" s="34" t="s">
        <v>420</v>
      </c>
      <c r="G340" s="43" t="s">
        <v>166</v>
      </c>
      <c r="H340" s="70">
        <v>0</v>
      </c>
      <c r="I340" s="68">
        <v>1064420.72</v>
      </c>
      <c r="J340" s="70">
        <v>0</v>
      </c>
      <c r="K340" s="70">
        <v>0</v>
      </c>
      <c r="L340" s="39">
        <f t="shared" si="35"/>
        <v>1064420.72</v>
      </c>
      <c r="M340" s="29"/>
      <c r="N340" s="44"/>
    </row>
    <row r="341" spans="1:14" s="41" customFormat="1" x14ac:dyDescent="0.25">
      <c r="A341" s="42"/>
      <c r="B341" s="42"/>
      <c r="C341" s="34"/>
      <c r="D341" s="34"/>
      <c r="E341" s="34" t="s">
        <v>421</v>
      </c>
      <c r="G341" s="43" t="s">
        <v>183</v>
      </c>
      <c r="H341" s="70">
        <v>0</v>
      </c>
      <c r="I341" s="68">
        <v>1623303.88</v>
      </c>
      <c r="J341" s="70">
        <v>0</v>
      </c>
      <c r="K341" s="70">
        <v>0</v>
      </c>
      <c r="L341" s="39">
        <f t="shared" si="35"/>
        <v>1623303.88</v>
      </c>
      <c r="M341" s="29"/>
      <c r="N341" s="44"/>
    </row>
    <row r="342" spans="1:14" s="41" customFormat="1" x14ac:dyDescent="0.25">
      <c r="A342" s="42"/>
      <c r="B342" s="42"/>
      <c r="C342" s="34"/>
      <c r="D342" s="34"/>
      <c r="E342" s="34" t="s">
        <v>422</v>
      </c>
      <c r="G342" s="43" t="s">
        <v>423</v>
      </c>
      <c r="H342" s="70">
        <v>0</v>
      </c>
      <c r="I342" s="68">
        <v>2363133.92</v>
      </c>
      <c r="J342" s="70">
        <v>0</v>
      </c>
      <c r="K342" s="70">
        <v>0</v>
      </c>
      <c r="L342" s="39">
        <f t="shared" si="35"/>
        <v>2363133.92</v>
      </c>
      <c r="M342" s="29"/>
      <c r="N342" s="44"/>
    </row>
    <row r="343" spans="1:14" s="41" customFormat="1" x14ac:dyDescent="0.25">
      <c r="A343" s="42"/>
      <c r="B343" s="42"/>
      <c r="C343" s="34"/>
      <c r="D343" s="34"/>
      <c r="E343" s="34" t="s">
        <v>424</v>
      </c>
      <c r="G343" s="43" t="s">
        <v>418</v>
      </c>
      <c r="H343" s="70">
        <v>0</v>
      </c>
      <c r="I343" s="68">
        <v>1077594.3600000001</v>
      </c>
      <c r="J343" s="70">
        <v>0</v>
      </c>
      <c r="K343" s="70">
        <v>0</v>
      </c>
      <c r="L343" s="39">
        <f t="shared" si="35"/>
        <v>1077594.3600000001</v>
      </c>
      <c r="M343" s="29"/>
      <c r="N343" s="44"/>
    </row>
    <row r="344" spans="1:14" s="41" customFormat="1" x14ac:dyDescent="0.25">
      <c r="A344" s="42"/>
      <c r="B344" s="42"/>
      <c r="C344" s="34"/>
      <c r="D344" s="34"/>
      <c r="E344" s="34" t="s">
        <v>425</v>
      </c>
      <c r="G344" s="43" t="s">
        <v>404</v>
      </c>
      <c r="H344" s="70">
        <v>0</v>
      </c>
      <c r="I344" s="68">
        <v>878344.39</v>
      </c>
      <c r="J344" s="70">
        <v>0</v>
      </c>
      <c r="K344" s="70">
        <v>0</v>
      </c>
      <c r="L344" s="39">
        <f t="shared" si="35"/>
        <v>878344.39</v>
      </c>
      <c r="M344" s="29"/>
      <c r="N344" s="44"/>
    </row>
    <row r="345" spans="1:14" s="41" customFormat="1" x14ac:dyDescent="0.25">
      <c r="A345" s="42"/>
      <c r="B345" s="42"/>
      <c r="C345" s="34"/>
      <c r="D345" s="34"/>
      <c r="E345" s="34" t="s">
        <v>426</v>
      </c>
      <c r="G345" s="43" t="s">
        <v>80</v>
      </c>
      <c r="H345" s="70">
        <v>0</v>
      </c>
      <c r="I345" s="68">
        <v>848348.3</v>
      </c>
      <c r="J345" s="70">
        <v>0</v>
      </c>
      <c r="K345" s="70">
        <v>0</v>
      </c>
      <c r="L345" s="39">
        <f t="shared" si="35"/>
        <v>848348.3</v>
      </c>
      <c r="M345" s="29"/>
      <c r="N345" s="44"/>
    </row>
    <row r="346" spans="1:14" s="41" customFormat="1" x14ac:dyDescent="0.25">
      <c r="A346" s="42"/>
      <c r="B346" s="42"/>
      <c r="C346" s="34"/>
      <c r="D346" s="34"/>
      <c r="E346" s="34" t="s">
        <v>427</v>
      </c>
      <c r="G346" s="43" t="s">
        <v>137</v>
      </c>
      <c r="H346" s="70">
        <v>0</v>
      </c>
      <c r="I346" s="68">
        <v>378070.08</v>
      </c>
      <c r="J346" s="70">
        <v>0</v>
      </c>
      <c r="K346" s="70">
        <v>0</v>
      </c>
      <c r="L346" s="39">
        <f t="shared" si="35"/>
        <v>378070.08</v>
      </c>
      <c r="M346" s="29"/>
      <c r="N346" s="44"/>
    </row>
    <row r="347" spans="1:14" s="41" customFormat="1" x14ac:dyDescent="0.25">
      <c r="A347" s="42"/>
      <c r="B347" s="42"/>
      <c r="C347" s="34"/>
      <c r="D347" s="34"/>
      <c r="E347" s="34" t="s">
        <v>428</v>
      </c>
      <c r="G347" s="43" t="s">
        <v>188</v>
      </c>
      <c r="H347" s="70">
        <v>0</v>
      </c>
      <c r="I347" s="68">
        <v>1684710.7</v>
      </c>
      <c r="J347" s="70">
        <v>0</v>
      </c>
      <c r="K347" s="70">
        <v>0</v>
      </c>
      <c r="L347" s="39">
        <f t="shared" si="35"/>
        <v>1684710.7</v>
      </c>
      <c r="M347" s="29"/>
      <c r="N347" s="44"/>
    </row>
    <row r="348" spans="1:14" s="41" customFormat="1" x14ac:dyDescent="0.25">
      <c r="A348" s="42"/>
      <c r="B348" s="42"/>
      <c r="C348" s="34"/>
      <c r="D348" s="34"/>
      <c r="E348" s="34" t="s">
        <v>429</v>
      </c>
      <c r="G348" s="43" t="s">
        <v>129</v>
      </c>
      <c r="H348" s="70">
        <v>0</v>
      </c>
      <c r="I348" s="68">
        <v>1867159.13</v>
      </c>
      <c r="J348" s="70">
        <v>0</v>
      </c>
      <c r="K348" s="70">
        <v>0</v>
      </c>
      <c r="L348" s="39">
        <f t="shared" si="35"/>
        <v>1867159.13</v>
      </c>
      <c r="M348" s="29"/>
      <c r="N348" s="44"/>
    </row>
    <row r="349" spans="1:14" s="41" customFormat="1" x14ac:dyDescent="0.25">
      <c r="A349" s="42"/>
      <c r="B349" s="42"/>
      <c r="C349" s="34"/>
      <c r="D349" s="34"/>
      <c r="E349" s="34" t="s">
        <v>430</v>
      </c>
      <c r="G349" s="43" t="s">
        <v>21</v>
      </c>
      <c r="H349" s="70">
        <v>0</v>
      </c>
      <c r="I349" s="68">
        <v>1106846.0900000001</v>
      </c>
      <c r="J349" s="70">
        <v>0</v>
      </c>
      <c r="K349" s="70">
        <v>0</v>
      </c>
      <c r="L349" s="39">
        <f t="shared" si="35"/>
        <v>1106846.0900000001</v>
      </c>
      <c r="M349" s="29"/>
      <c r="N349" s="44"/>
    </row>
    <row r="350" spans="1:14" s="41" customFormat="1" x14ac:dyDescent="0.25">
      <c r="A350" s="42"/>
      <c r="B350" s="42"/>
      <c r="C350" s="34"/>
      <c r="D350" s="34"/>
      <c r="E350" s="34" t="s">
        <v>431</v>
      </c>
      <c r="G350" s="43" t="s">
        <v>190</v>
      </c>
      <c r="H350" s="70">
        <v>0</v>
      </c>
      <c r="I350" s="68">
        <v>972991.45</v>
      </c>
      <c r="J350" s="70">
        <v>0</v>
      </c>
      <c r="K350" s="70">
        <v>0</v>
      </c>
      <c r="L350" s="39">
        <f t="shared" si="35"/>
        <v>972991.45</v>
      </c>
      <c r="M350" s="29"/>
      <c r="N350" s="44"/>
    </row>
    <row r="351" spans="1:14" s="41" customFormat="1" x14ac:dyDescent="0.25">
      <c r="A351" s="42"/>
      <c r="B351" s="42"/>
      <c r="C351" s="34"/>
      <c r="D351" s="34"/>
      <c r="E351" s="34" t="s">
        <v>432</v>
      </c>
      <c r="G351" s="43" t="s">
        <v>114</v>
      </c>
      <c r="H351" s="70">
        <v>0</v>
      </c>
      <c r="I351" s="68">
        <v>565086.59</v>
      </c>
      <c r="J351" s="70">
        <v>0</v>
      </c>
      <c r="K351" s="70">
        <v>0</v>
      </c>
      <c r="L351" s="39">
        <f t="shared" si="35"/>
        <v>565086.59</v>
      </c>
      <c r="M351" s="29"/>
      <c r="N351" s="44"/>
    </row>
    <row r="352" spans="1:14" s="29" customFormat="1" x14ac:dyDescent="0.25">
      <c r="A352" s="35"/>
      <c r="B352" s="35"/>
      <c r="C352" s="33"/>
      <c r="D352" s="33" t="s">
        <v>433</v>
      </c>
      <c r="E352" s="33" t="s">
        <v>434</v>
      </c>
      <c r="G352" s="30"/>
      <c r="H352" s="69">
        <f>SUM(H353:H355)</f>
        <v>0</v>
      </c>
      <c r="I352" s="69">
        <f t="shared" ref="I352:L352" si="36">SUM(I353:I355)</f>
        <v>0</v>
      </c>
      <c r="J352" s="69">
        <f t="shared" si="36"/>
        <v>0</v>
      </c>
      <c r="K352" s="40">
        <f t="shared" si="36"/>
        <v>3217233.56</v>
      </c>
      <c r="L352" s="40">
        <f t="shared" si="36"/>
        <v>3217233.56</v>
      </c>
      <c r="N352" s="32"/>
    </row>
    <row r="353" spans="1:14" s="41" customFormat="1" x14ac:dyDescent="0.25">
      <c r="A353" s="42"/>
      <c r="B353" s="42"/>
      <c r="C353" s="34"/>
      <c r="D353" s="34"/>
      <c r="E353" s="34" t="s">
        <v>435</v>
      </c>
      <c r="G353" s="43" t="s">
        <v>262</v>
      </c>
      <c r="H353" s="70">
        <v>0</v>
      </c>
      <c r="I353" s="70">
        <v>0</v>
      </c>
      <c r="J353" s="70">
        <v>0</v>
      </c>
      <c r="K353" s="68">
        <v>1345612.1</v>
      </c>
      <c r="L353" s="39">
        <f>SUM(H353:K353)</f>
        <v>1345612.1</v>
      </c>
      <c r="M353" s="29"/>
      <c r="N353" s="44"/>
    </row>
    <row r="354" spans="1:14" s="41" customFormat="1" x14ac:dyDescent="0.25">
      <c r="A354" s="42"/>
      <c r="B354" s="42"/>
      <c r="C354" s="34"/>
      <c r="D354" s="34"/>
      <c r="E354" s="34" t="s">
        <v>436</v>
      </c>
      <c r="G354" s="43" t="s">
        <v>23</v>
      </c>
      <c r="H354" s="70">
        <v>0</v>
      </c>
      <c r="I354" s="70">
        <v>0</v>
      </c>
      <c r="J354" s="70">
        <v>0</v>
      </c>
      <c r="K354" s="68">
        <v>132062.31</v>
      </c>
      <c r="L354" s="39">
        <f>SUM(H354:K354)</f>
        <v>132062.31</v>
      </c>
      <c r="M354" s="29"/>
      <c r="N354" s="44"/>
    </row>
    <row r="355" spans="1:14" s="41" customFormat="1" x14ac:dyDescent="0.25">
      <c r="A355" s="42"/>
      <c r="B355" s="42"/>
      <c r="C355" s="34"/>
      <c r="D355" s="34"/>
      <c r="E355" s="34" t="s">
        <v>437</v>
      </c>
      <c r="G355" s="43" t="s">
        <v>183</v>
      </c>
      <c r="H355" s="70">
        <v>0</v>
      </c>
      <c r="I355" s="70">
        <v>0</v>
      </c>
      <c r="J355" s="70">
        <v>0</v>
      </c>
      <c r="K355" s="68">
        <v>1739559.15</v>
      </c>
      <c r="L355" s="39">
        <f>SUM(H355:K355)</f>
        <v>1739559.15</v>
      </c>
      <c r="M355" s="29"/>
      <c r="N355" s="44"/>
    </row>
    <row r="356" spans="1:14" s="29" customFormat="1" x14ac:dyDescent="0.25">
      <c r="A356" s="35"/>
      <c r="B356" s="35"/>
      <c r="C356" s="33"/>
      <c r="D356" s="33" t="s">
        <v>438</v>
      </c>
      <c r="E356" s="33" t="s">
        <v>439</v>
      </c>
      <c r="G356" s="30"/>
      <c r="H356" s="69">
        <f>SUM(H357:H360)</f>
        <v>0</v>
      </c>
      <c r="I356" s="40">
        <f t="shared" ref="I356:L356" si="37">SUM(I357:I360)</f>
        <v>4310685.1099999994</v>
      </c>
      <c r="J356" s="69">
        <f t="shared" si="37"/>
        <v>0</v>
      </c>
      <c r="K356" s="69">
        <f t="shared" si="37"/>
        <v>0</v>
      </c>
      <c r="L356" s="40">
        <f t="shared" si="37"/>
        <v>4310685.1099999994</v>
      </c>
      <c r="N356" s="32"/>
    </row>
    <row r="357" spans="1:14" s="41" customFormat="1" x14ac:dyDescent="0.25">
      <c r="A357" s="42"/>
      <c r="B357" s="42"/>
      <c r="C357" s="34"/>
      <c r="D357" s="34"/>
      <c r="E357" s="34" t="s">
        <v>440</v>
      </c>
      <c r="G357" s="43" t="s">
        <v>183</v>
      </c>
      <c r="H357" s="70">
        <v>0</v>
      </c>
      <c r="I357" s="68">
        <v>1010419.82</v>
      </c>
      <c r="J357" s="70">
        <v>0</v>
      </c>
      <c r="K357" s="70">
        <v>0</v>
      </c>
      <c r="L357" s="39">
        <f>SUM(H357:K357)</f>
        <v>1010419.82</v>
      </c>
      <c r="M357" s="29"/>
      <c r="N357" s="44"/>
    </row>
    <row r="358" spans="1:14" s="41" customFormat="1" x14ac:dyDescent="0.25">
      <c r="A358" s="42"/>
      <c r="B358" s="42"/>
      <c r="C358" s="34"/>
      <c r="D358" s="34"/>
      <c r="E358" s="34" t="s">
        <v>441</v>
      </c>
      <c r="G358" s="43" t="s">
        <v>442</v>
      </c>
      <c r="H358" s="70">
        <v>0</v>
      </c>
      <c r="I358" s="68">
        <v>531094.53</v>
      </c>
      <c r="J358" s="70">
        <v>0</v>
      </c>
      <c r="K358" s="70">
        <v>0</v>
      </c>
      <c r="L358" s="39">
        <f>SUM(H358:K358)</f>
        <v>531094.53</v>
      </c>
      <c r="M358" s="29"/>
      <c r="N358" s="44"/>
    </row>
    <row r="359" spans="1:14" s="41" customFormat="1" x14ac:dyDescent="0.25">
      <c r="A359" s="42"/>
      <c r="B359" s="42"/>
      <c r="C359" s="34"/>
      <c r="D359" s="34"/>
      <c r="E359" s="34" t="s">
        <v>443</v>
      </c>
      <c r="G359" s="43" t="s">
        <v>444</v>
      </c>
      <c r="H359" s="70">
        <v>0</v>
      </c>
      <c r="I359" s="68">
        <v>302122.40000000002</v>
      </c>
      <c r="J359" s="70">
        <v>0</v>
      </c>
      <c r="K359" s="70">
        <v>0</v>
      </c>
      <c r="L359" s="39">
        <f>SUM(H359:K359)</f>
        <v>302122.40000000002</v>
      </c>
      <c r="M359" s="29"/>
      <c r="N359" s="44"/>
    </row>
    <row r="360" spans="1:14" s="41" customFormat="1" x14ac:dyDescent="0.25">
      <c r="A360" s="42"/>
      <c r="B360" s="42"/>
      <c r="C360" s="34"/>
      <c r="D360" s="34"/>
      <c r="E360" s="34" t="s">
        <v>445</v>
      </c>
      <c r="G360" s="43" t="s">
        <v>56</v>
      </c>
      <c r="H360" s="70">
        <v>0</v>
      </c>
      <c r="I360" s="68">
        <v>2467048.36</v>
      </c>
      <c r="J360" s="70">
        <v>0</v>
      </c>
      <c r="K360" s="70">
        <v>0</v>
      </c>
      <c r="L360" s="39">
        <f>SUM(H360:K360)</f>
        <v>2467048.36</v>
      </c>
      <c r="M360" s="29"/>
      <c r="N360" s="44"/>
    </row>
    <row r="361" spans="1:14" s="29" customFormat="1" x14ac:dyDescent="0.25">
      <c r="A361" s="35"/>
      <c r="B361" s="35"/>
      <c r="C361" s="33"/>
      <c r="D361" s="33" t="s">
        <v>446</v>
      </c>
      <c r="E361" s="33" t="s">
        <v>447</v>
      </c>
      <c r="G361" s="30"/>
      <c r="H361" s="69">
        <f>SUM(H362:H366)</f>
        <v>0</v>
      </c>
      <c r="I361" s="69">
        <f t="shared" ref="I361:K361" si="38">SUM(I362:I366)</f>
        <v>0</v>
      </c>
      <c r="J361" s="69">
        <f t="shared" si="38"/>
        <v>0</v>
      </c>
      <c r="K361" s="40">
        <f t="shared" si="38"/>
        <v>4355590.83</v>
      </c>
      <c r="L361" s="40">
        <f>SUM(L362:L366)</f>
        <v>4355590.83</v>
      </c>
      <c r="N361" s="32"/>
    </row>
    <row r="362" spans="1:14" s="41" customFormat="1" ht="25.5" x14ac:dyDescent="0.25">
      <c r="A362" s="42"/>
      <c r="B362" s="42"/>
      <c r="C362" s="34"/>
      <c r="D362" s="34"/>
      <c r="E362" s="36" t="s">
        <v>448</v>
      </c>
      <c r="G362" s="43" t="s">
        <v>90</v>
      </c>
      <c r="H362" s="70">
        <v>0</v>
      </c>
      <c r="I362" s="70">
        <v>0</v>
      </c>
      <c r="J362" s="70">
        <v>0</v>
      </c>
      <c r="K362" s="68">
        <v>602175.28</v>
      </c>
      <c r="L362" s="39">
        <f>SUM(H362:K362)</f>
        <v>602175.28</v>
      </c>
      <c r="M362" s="29"/>
      <c r="N362" s="44"/>
    </row>
    <row r="363" spans="1:14" s="41" customFormat="1" ht="25.5" x14ac:dyDescent="0.25">
      <c r="A363" s="42"/>
      <c r="B363" s="42"/>
      <c r="C363" s="34"/>
      <c r="D363" s="34"/>
      <c r="E363" s="36" t="s">
        <v>449</v>
      </c>
      <c r="G363" s="43" t="s">
        <v>88</v>
      </c>
      <c r="H363" s="70">
        <v>0</v>
      </c>
      <c r="I363" s="70">
        <v>0</v>
      </c>
      <c r="J363" s="70">
        <v>0</v>
      </c>
      <c r="K363" s="68">
        <v>701679.12</v>
      </c>
      <c r="L363" s="39">
        <f>SUM(H363:K363)</f>
        <v>701679.12</v>
      </c>
      <c r="M363" s="29"/>
      <c r="N363" s="44"/>
    </row>
    <row r="364" spans="1:14" s="41" customFormat="1" ht="25.5" x14ac:dyDescent="0.25">
      <c r="A364" s="42"/>
      <c r="B364" s="42"/>
      <c r="C364" s="34"/>
      <c r="D364" s="34"/>
      <c r="E364" s="36" t="s">
        <v>450</v>
      </c>
      <c r="G364" s="43" t="s">
        <v>73</v>
      </c>
      <c r="H364" s="70">
        <v>0</v>
      </c>
      <c r="I364" s="70">
        <v>0</v>
      </c>
      <c r="J364" s="70">
        <v>0</v>
      </c>
      <c r="K364" s="68">
        <v>677994.07</v>
      </c>
      <c r="L364" s="39">
        <f>SUM(H364:K364)</f>
        <v>677994.07</v>
      </c>
      <c r="M364" s="29"/>
      <c r="N364" s="44"/>
    </row>
    <row r="365" spans="1:14" s="41" customFormat="1" ht="25.5" x14ac:dyDescent="0.25">
      <c r="A365" s="42"/>
      <c r="B365" s="42"/>
      <c r="C365" s="34"/>
      <c r="D365" s="34"/>
      <c r="E365" s="36" t="s">
        <v>451</v>
      </c>
      <c r="G365" s="43" t="s">
        <v>452</v>
      </c>
      <c r="H365" s="70">
        <v>0</v>
      </c>
      <c r="I365" s="70">
        <v>0</v>
      </c>
      <c r="J365" s="70">
        <v>0</v>
      </c>
      <c r="K365" s="68">
        <v>569814.63</v>
      </c>
      <c r="L365" s="39">
        <f>SUM(H365:K365)</f>
        <v>569814.63</v>
      </c>
      <c r="M365" s="29"/>
      <c r="N365" s="44"/>
    </row>
    <row r="366" spans="1:14" s="41" customFormat="1" ht="25.5" x14ac:dyDescent="0.25">
      <c r="A366" s="42"/>
      <c r="B366" s="42"/>
      <c r="C366" s="34"/>
      <c r="D366" s="34"/>
      <c r="E366" s="36" t="s">
        <v>453</v>
      </c>
      <c r="G366" s="43" t="s">
        <v>137</v>
      </c>
      <c r="H366" s="70">
        <v>0</v>
      </c>
      <c r="I366" s="70">
        <v>0</v>
      </c>
      <c r="J366" s="70">
        <v>0</v>
      </c>
      <c r="K366" s="68">
        <v>1803927.73</v>
      </c>
      <c r="L366" s="39">
        <f>SUM(H366:K366)</f>
        <v>1803927.73</v>
      </c>
      <c r="M366" s="29"/>
      <c r="N366" s="44"/>
    </row>
    <row r="367" spans="1:14" s="29" customFormat="1" x14ac:dyDescent="0.25">
      <c r="A367" s="35"/>
      <c r="B367" s="35"/>
      <c r="C367" s="33"/>
      <c r="D367" s="33" t="s">
        <v>454</v>
      </c>
      <c r="E367" s="33" t="s">
        <v>455</v>
      </c>
      <c r="G367" s="30"/>
      <c r="H367" s="69">
        <f>SUM(H368:H369)</f>
        <v>0</v>
      </c>
      <c r="I367" s="40">
        <f t="shared" ref="I367:L367" si="39">SUM(I368:I369)</f>
        <v>2886151.95</v>
      </c>
      <c r="J367" s="69">
        <f t="shared" si="39"/>
        <v>0</v>
      </c>
      <c r="K367" s="69">
        <f t="shared" si="39"/>
        <v>0</v>
      </c>
      <c r="L367" s="40">
        <f t="shared" si="39"/>
        <v>2886151.95</v>
      </c>
      <c r="N367" s="32"/>
    </row>
    <row r="368" spans="1:14" s="41" customFormat="1" x14ac:dyDescent="0.25">
      <c r="A368" s="42"/>
      <c r="B368" s="42"/>
      <c r="C368" s="34"/>
      <c r="D368" s="34"/>
      <c r="E368" s="34" t="s">
        <v>456</v>
      </c>
      <c r="G368" s="43" t="s">
        <v>56</v>
      </c>
      <c r="H368" s="70">
        <v>0</v>
      </c>
      <c r="I368" s="68">
        <v>1458795.1</v>
      </c>
      <c r="J368" s="70">
        <v>0</v>
      </c>
      <c r="K368" s="70">
        <v>0</v>
      </c>
      <c r="L368" s="39">
        <f t="shared" ref="L368:L369" si="40">SUM(H368:K368)</f>
        <v>1458795.1</v>
      </c>
      <c r="M368" s="29"/>
      <c r="N368" s="44"/>
    </row>
    <row r="369" spans="1:14" s="41" customFormat="1" x14ac:dyDescent="0.25">
      <c r="A369" s="42"/>
      <c r="B369" s="42"/>
      <c r="C369" s="34"/>
      <c r="D369" s="34"/>
      <c r="E369" s="34" t="s">
        <v>457</v>
      </c>
      <c r="G369" s="43" t="s">
        <v>183</v>
      </c>
      <c r="H369" s="70">
        <v>0</v>
      </c>
      <c r="I369" s="68">
        <v>1427356.85</v>
      </c>
      <c r="J369" s="70">
        <v>0</v>
      </c>
      <c r="K369" s="70">
        <v>0</v>
      </c>
      <c r="L369" s="39">
        <f t="shared" si="40"/>
        <v>1427356.85</v>
      </c>
      <c r="M369" s="29"/>
      <c r="N369" s="44"/>
    </row>
    <row r="370" spans="1:14" s="41" customFormat="1" ht="3" customHeight="1" x14ac:dyDescent="0.25">
      <c r="A370" s="62"/>
      <c r="B370" s="62"/>
      <c r="C370" s="61"/>
      <c r="D370" s="62"/>
      <c r="E370" s="49"/>
      <c r="F370" s="63"/>
      <c r="G370" s="51"/>
      <c r="H370" s="72"/>
      <c r="I370" s="72"/>
      <c r="J370" s="72"/>
      <c r="K370" s="72"/>
      <c r="L370" s="53"/>
      <c r="M370" s="29"/>
      <c r="N370" s="44"/>
    </row>
    <row r="371" spans="1:14" s="41" customFormat="1" x14ac:dyDescent="0.25">
      <c r="A371" s="74" t="s">
        <v>458</v>
      </c>
      <c r="B371" s="74"/>
      <c r="C371" s="74"/>
      <c r="D371" s="74"/>
      <c r="E371" s="74"/>
      <c r="F371" s="29"/>
      <c r="G371" s="43"/>
      <c r="H371" s="70"/>
      <c r="I371" s="70"/>
      <c r="J371" s="70"/>
      <c r="K371" s="70"/>
      <c r="L371" s="39"/>
      <c r="M371" s="29"/>
      <c r="N371" s="44"/>
    </row>
  </sheetData>
  <mergeCells count="25">
    <mergeCell ref="A156:E156"/>
    <mergeCell ref="B157:E157"/>
    <mergeCell ref="C158:E158"/>
    <mergeCell ref="C161:E161"/>
    <mergeCell ref="A371:E371"/>
    <mergeCell ref="C45:E45"/>
    <mergeCell ref="C58:E58"/>
    <mergeCell ref="C62:E62"/>
    <mergeCell ref="A150:E150"/>
    <mergeCell ref="B151:E151"/>
    <mergeCell ref="C152:E152"/>
    <mergeCell ref="A9:E9"/>
    <mergeCell ref="A11:E11"/>
    <mergeCell ref="B12:E12"/>
    <mergeCell ref="C13:E13"/>
    <mergeCell ref="B24:E24"/>
    <mergeCell ref="C25:E25"/>
    <mergeCell ref="A1:L1"/>
    <mergeCell ref="A2:L2"/>
    <mergeCell ref="A3:L3"/>
    <mergeCell ref="A4:L4"/>
    <mergeCell ref="A5:L5"/>
    <mergeCell ref="A6:E7"/>
    <mergeCell ref="F6:G7"/>
    <mergeCell ref="H6:L6"/>
  </mergeCells>
  <printOptions horizontalCentered="1"/>
  <pageMargins left="0.78740157480314965" right="0.39370078740157483" top="0.51181102362204722" bottom="0.59055118110236227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 Entidades 1</vt:lpstr>
      <vt:lpstr>'20 Entidades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2022-07-26T18:57:10Z</dcterms:created>
  <dcterms:modified xsi:type="dcterms:W3CDTF">2022-07-26T18:57:10Z</dcterms:modified>
</cp:coreProperties>
</file>