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. Resultados\Entidades 2\"/>
    </mc:Choice>
  </mc:AlternateContent>
  <bookViews>
    <workbookView xWindow="0" yWindow="60" windowWidth="9735" windowHeight="5940" tabRatio="773"/>
  </bookViews>
  <sheets>
    <sheet name="INDICADORES DE RESULTADOS" sheetId="15" r:id="rId1"/>
  </sheets>
  <definedNames>
    <definedName name="__xlnm.Print_Titles" localSheetId="0">'INDICADORES DE RESULTADOS'!$A$1:$EC$6</definedName>
    <definedName name="Excel_BuiltIn_Print_Titles" localSheetId="0">'INDICADORES DE RESULTADOS'!$A$1:$EC$6</definedName>
    <definedName name="_xlnm.Print_Titles" localSheetId="0">'INDICADORES DE RESULTADOS'!$1:$6</definedName>
  </definedNames>
  <calcPr calcId="152511"/>
</workbook>
</file>

<file path=xl/calcChain.xml><?xml version="1.0" encoding="utf-8"?>
<calcChain xmlns="http://schemas.openxmlformats.org/spreadsheetml/2006/main">
  <c r="H32" i="15" l="1"/>
  <c r="H55" i="15"/>
  <c r="G93" i="15"/>
  <c r="G92" i="15"/>
  <c r="O91" i="15"/>
  <c r="G90" i="15"/>
  <c r="G89" i="15"/>
  <c r="G88" i="15"/>
  <c r="O87" i="15"/>
  <c r="G86" i="15"/>
  <c r="G85" i="15"/>
  <c r="G84" i="15"/>
  <c r="G83" i="15"/>
  <c r="O82" i="15"/>
  <c r="G81" i="15"/>
  <c r="G80" i="15"/>
  <c r="O79" i="15"/>
  <c r="G78" i="15"/>
  <c r="G77" i="15"/>
  <c r="O76" i="15"/>
  <c r="G75" i="15"/>
  <c r="O74" i="15"/>
  <c r="G73" i="15"/>
  <c r="G67" i="15"/>
  <c r="G66" i="15"/>
  <c r="G65" i="15"/>
  <c r="O64" i="15"/>
  <c r="G63" i="15"/>
  <c r="O62" i="15"/>
  <c r="G61" i="15"/>
  <c r="G60" i="15"/>
  <c r="O59" i="15"/>
  <c r="J55" i="15"/>
  <c r="I55" i="15"/>
  <c r="O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J32" i="15"/>
  <c r="I32" i="15"/>
  <c r="G30" i="15" l="1"/>
  <c r="G29" i="15"/>
  <c r="G28" i="15"/>
  <c r="G27" i="15"/>
  <c r="O26" i="15"/>
  <c r="G25" i="15"/>
  <c r="G24" i="15"/>
  <c r="O23" i="15"/>
  <c r="G22" i="15"/>
  <c r="G21" i="15"/>
  <c r="O20" i="15"/>
  <c r="J16" i="15"/>
  <c r="I16" i="15"/>
  <c r="H16" i="15"/>
  <c r="O12" i="15" l="1"/>
  <c r="I8" i="15" l="1"/>
  <c r="G14" i="15" l="1"/>
  <c r="G13" i="15"/>
  <c r="H8" i="15" l="1"/>
</calcChain>
</file>

<file path=xl/sharedStrings.xml><?xml version="1.0" encoding="utf-8"?>
<sst xmlns="http://schemas.openxmlformats.org/spreadsheetml/2006/main" count="169" uniqueCount="108">
  <si>
    <t>METAS</t>
  </si>
  <si>
    <t>BENEFICIARIOS</t>
  </si>
  <si>
    <t>PROYECTOS /  METAS (CONCEPTOS)</t>
  </si>
  <si>
    <t>PROGRAM.
ANUAL</t>
  </si>
  <si>
    <t>MUNICIPIO</t>
  </si>
  <si>
    <t>LOCALIDAD</t>
  </si>
  <si>
    <t>PERSONA</t>
  </si>
  <si>
    <t>Cobertura Estatal</t>
  </si>
  <si>
    <t>UNIDAD DE
MEDIDA</t>
  </si>
  <si>
    <t>PRESUPUESTO
APROBADO
( PESOS )</t>
  </si>
  <si>
    <t>PRESUPUESTO
MODIFICADO
( PESOS )</t>
  </si>
  <si>
    <t>PRESUPUESTO
DEVENGADO 
( PESOS )</t>
  </si>
  <si>
    <t>HOMBRE</t>
  </si>
  <si>
    <t>SALUD</t>
  </si>
  <si>
    <t>Servicios de mantenimiento al parque vehicular</t>
  </si>
  <si>
    <t>Servicios de mantenimiento a inmuebles</t>
  </si>
  <si>
    <t>Servicios de mantenimiento a equipos médicos</t>
  </si>
  <si>
    <t>Adquisición de equipo administrativo</t>
  </si>
  <si>
    <t>Sesión</t>
  </si>
  <si>
    <t>Servicio</t>
  </si>
  <si>
    <t>Solicitud</t>
  </si>
  <si>
    <t>Equipo</t>
  </si>
  <si>
    <t>RECTORÍA DEL SISTEMA DE SALUD</t>
  </si>
  <si>
    <t>PRESTACIÓN DE SERVICIOS DE SALUD A LA PERSONA</t>
  </si>
  <si>
    <t>Consulta</t>
  </si>
  <si>
    <t>Préstamos hipotecarios</t>
  </si>
  <si>
    <t>Préstamo</t>
  </si>
  <si>
    <t>PROTECCIÓN SOCIAL</t>
  </si>
  <si>
    <t>OTROS DE SEGURIDAD SOCIAL Y ASISTENCIA SOCIAL</t>
  </si>
  <si>
    <t>Trámite</t>
  </si>
  <si>
    <t>Solicitudes de pensiones nuevas autorizadas</t>
  </si>
  <si>
    <t>ADMINISTRACIÓN DEL FIDEICOMISO DE PENSIONES</t>
  </si>
  <si>
    <t>Pago</t>
  </si>
  <si>
    <t>VIVIENDA Y SERVICIOS A LA COMUNIDAD</t>
  </si>
  <si>
    <t xml:space="preserve">VIVIENDA  </t>
  </si>
  <si>
    <t>Préstamos hipotecarios otorgados con recursos del Fondo de Préstamos</t>
  </si>
  <si>
    <t>ATENCIÓN MÉDICA PREVENTIVA</t>
  </si>
  <si>
    <t>Promoción de la salud</t>
  </si>
  <si>
    <t>Prevención y control de enfermedades</t>
  </si>
  <si>
    <t>Acción</t>
  </si>
  <si>
    <t>GASTOS DE ADMINISTRACIÓN</t>
  </si>
  <si>
    <t>PAGO DE PENSIONES</t>
  </si>
  <si>
    <t>PAGO DE PENSIONES (SECTOR POLICIAL)</t>
  </si>
  <si>
    <t>GESTIÓN DE PENSIONES Y PAGOS ESPECIALES</t>
  </si>
  <si>
    <t xml:space="preserve">Trámites de pagos por bono de continuidad </t>
  </si>
  <si>
    <t xml:space="preserve">PRESTACIONES DEPORTIVAS Y CULTURALES </t>
  </si>
  <si>
    <t>Horas clase en cursos ordinarios impartidas</t>
  </si>
  <si>
    <t>Horas clase en cursos de verano impartidas</t>
  </si>
  <si>
    <t>Hora</t>
  </si>
  <si>
    <t>GESTIÓN Y OTORGAMIENTO DE PRESTACIONES ECONÓMICAS</t>
  </si>
  <si>
    <t>Solicitudes atendidas en préstamos a corto plazo e hipotecarios</t>
  </si>
  <si>
    <t>Pago por devolución de cuota del Fondo de Préstamos procedentes</t>
  </si>
  <si>
    <t>PRÉSTAMOS A CORTO PLAZO</t>
  </si>
  <si>
    <t xml:space="preserve">Préstamos a corto plazo </t>
  </si>
  <si>
    <t>Préstamos a corto plazo otorgados con recursos del Fondo de Préstamos</t>
  </si>
  <si>
    <t>Préstamos a corto plazo emergentes otorgados con recursos del Fondo de Préstamos</t>
  </si>
  <si>
    <t>Préstamos a corto plazo especiales otorgados con recursos del Fondo de Préstamos</t>
  </si>
  <si>
    <t>PRESTACIONES SOCIALES AL ADULTO MAYOR</t>
  </si>
  <si>
    <t xml:space="preserve">Sesiones de rehabilitación otorgadas </t>
  </si>
  <si>
    <t>PRÉSTAMOS HIPOTECARIOS</t>
  </si>
  <si>
    <t xml:space="preserve">Trámites de pagos de pensiones </t>
  </si>
  <si>
    <t>Consultas de medicina general otorgadas</t>
  </si>
  <si>
    <t>Consultas de medicina especializada otorgadas</t>
  </si>
  <si>
    <t>ATENCIÓN A LOS SERVICIOS DE SALUD CON PERSPECTIVA DE GENERO</t>
  </si>
  <si>
    <t xml:space="preserve">Personas violentadas que reciben atención especializada </t>
  </si>
  <si>
    <t>Sesiones, pláticas y cursos-talleres realizados</t>
  </si>
  <si>
    <t>Persona</t>
  </si>
  <si>
    <t>Adquisición de equipo médico</t>
  </si>
  <si>
    <t>Trámites de pago de pensiones del sector policial</t>
  </si>
  <si>
    <t>Trámites de pagos especiales procedentes</t>
  </si>
  <si>
    <t>Consultas gerontológica integral otorgadas</t>
  </si>
  <si>
    <t>Horas de actividades de atención social otorgadas</t>
  </si>
  <si>
    <t>OTORGAMIENTO DE PRESTACIONES ECONÓMICAS CON PERSPECTIVA DE GÉNERO</t>
  </si>
  <si>
    <t>Préstamos a corto plazo otorgados con perspectiva de género</t>
  </si>
  <si>
    <t>Solicitudes atendidas de préstamos a corto plazo otorgados con perspectiva de género</t>
  </si>
  <si>
    <t>Sesiones de junta directiva realizadas</t>
  </si>
  <si>
    <t>Eventos realizados</t>
  </si>
  <si>
    <t>Evento</t>
  </si>
  <si>
    <t>Dictámenes de pensiones atendidos</t>
  </si>
  <si>
    <t>Dictamen</t>
  </si>
  <si>
    <t>Programa Operativo Anual y Presupuesto de Ingresos y Egresos del Instituto Autorizado</t>
  </si>
  <si>
    <t>Documento</t>
  </si>
  <si>
    <t>Informe</t>
  </si>
  <si>
    <t>Informes financieros y de gestión del Instituto</t>
  </si>
  <si>
    <t>Solicitudes de reembolso de gastos médicos procedentes</t>
  </si>
  <si>
    <t>Servicio de mantenimiento a sistemas informáticos atendidos</t>
  </si>
  <si>
    <t>Adquisición de equipos informáticos</t>
  </si>
  <si>
    <t>Servicios de soporte y asistencia técnica</t>
  </si>
  <si>
    <t>Reunión de revisión del Sistema de Gestión de la Calidad por la Dirección</t>
  </si>
  <si>
    <t>Reunión</t>
  </si>
  <si>
    <t>Estados financieros emitidos</t>
  </si>
  <si>
    <t>Credenciales emitidas a los afiliados</t>
  </si>
  <si>
    <t>Credencial</t>
  </si>
  <si>
    <t>Trámites otorgados a personas afiliadas en la Oficina de Enlace en Tapachula</t>
  </si>
  <si>
    <t>Pagos especiales, de pensiones y por bono de continuidad realizados</t>
  </si>
  <si>
    <t>Gestiones en los diferentes hospitales de la Ciudad de México</t>
  </si>
  <si>
    <t>Gestión</t>
  </si>
  <si>
    <t>Servicio de validación de contratos y convenios realizados</t>
  </si>
  <si>
    <t>INDICADORES DE RESULTADOS</t>
  </si>
  <si>
    <t>SERVICIOS MÉDICOS GENERALES Y DE ESPECIALIDAD</t>
  </si>
  <si>
    <t>PROYECTOS DE GASTO CORRIENTE:</t>
  </si>
  <si>
    <t xml:space="preserve">  </t>
  </si>
  <si>
    <t>SUBFUNCIÓN / TIPO DE PROYECTO</t>
  </si>
  <si>
    <t>MODIF.
ANUAL</t>
  </si>
  <si>
    <t>ALCANZ. AL
PERIODO</t>
  </si>
  <si>
    <t>% CUMPLIM./
MODIF.</t>
  </si>
  <si>
    <t>MUJER</t>
  </si>
  <si>
    <r>
      <t>Organismo Público: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</si>
</sst>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;&quot; (&quot;#,##0.00\);&quot; -&quot;#\ ;@\ "/>
    <numFmt numFmtId="165" formatCode="#\ ###\ ###\ ###.00\ ;\(#\ ###\ ###\ ##0.00&quot; )&quot;"/>
    <numFmt numFmtId="166" formatCode="#\ ###\ ###\ ###\ ;\(#\ ###\ ###\ ##0&quot; )&quot;"/>
    <numFmt numFmtId="167" formatCode="#\ ###\ ###\ ##0.00\ ;\(#\ ###\ ###\ ##0.00\)"/>
    <numFmt numFmtId="168" formatCode="#,##0\ ;&quot; (&quot;#,##0\);&quot; -&quot;#\ ;@\ "/>
    <numFmt numFmtId="169" formatCode="#\ ###\ ###\ ###0.00\ ;\(#\ ###\ ###\ ##0.00&quot; )&quot;"/>
  </numFmts>
  <fonts count="18" x14ac:knownFonts="1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rgb="FFCC9900"/>
      </patternFill>
    </fill>
    <fill>
      <patternFill patternType="solid">
        <fgColor rgb="FFAFAFAF"/>
        <bgColor indexed="21"/>
      </patternFill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7">
    <xf numFmtId="0" fontId="0" fillId="0" borderId="0"/>
    <xf numFmtId="0" fontId="11" fillId="0" borderId="0"/>
    <xf numFmtId="164" fontId="11" fillId="0" borderId="0"/>
    <xf numFmtId="164" fontId="11" fillId="0" borderId="0"/>
    <xf numFmtId="0" fontId="1" fillId="0" borderId="0"/>
    <xf numFmtId="0" fontId="11" fillId="0" borderId="0"/>
    <xf numFmtId="0" fontId="11" fillId="0" borderId="0"/>
  </cellStyleXfs>
  <cellXfs count="198">
    <xf numFmtId="0" fontId="0" fillId="0" borderId="0" xfId="0"/>
    <xf numFmtId="0" fontId="11" fillId="0" borderId="0" xfId="1" applyProtection="1"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Protection="1">
      <protection locked="0"/>
    </xf>
    <xf numFmtId="0" fontId="0" fillId="0" borderId="0" xfId="1" applyFont="1" applyAlignment="1" applyProtection="1">
      <alignment horizontal="right"/>
      <protection locked="0"/>
    </xf>
    <xf numFmtId="0" fontId="11" fillId="0" borderId="0" xfId="1" applyAlignment="1" applyProtection="1">
      <alignment horizontal="right"/>
      <protection locked="0"/>
    </xf>
    <xf numFmtId="0" fontId="11" fillId="0" borderId="0" xfId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0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Alignment="1" applyProtection="1">
      <alignment horizontal="center"/>
      <protection locked="0"/>
    </xf>
    <xf numFmtId="165" fontId="5" fillId="0" borderId="0" xfId="1" applyNumberFormat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right"/>
      <protection locked="0"/>
    </xf>
    <xf numFmtId="4" fontId="2" fillId="0" borderId="0" xfId="1" applyNumberFormat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4" fontId="8" fillId="0" borderId="0" xfId="1" applyNumberFormat="1" applyFont="1" applyAlignment="1" applyProtection="1">
      <alignment horizontal="center"/>
      <protection locked="0"/>
    </xf>
    <xf numFmtId="4" fontId="4" fillId="0" borderId="0" xfId="1" applyNumberFormat="1" applyFont="1" applyProtection="1">
      <protection locked="0"/>
    </xf>
    <xf numFmtId="0" fontId="0" fillId="0" borderId="0" xfId="1" applyFont="1" applyAlignment="1" applyProtection="1">
      <alignment vertical="top"/>
      <protection locked="0"/>
    </xf>
    <xf numFmtId="165" fontId="0" fillId="0" borderId="0" xfId="1" applyNumberFormat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right" vertical="top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10" fillId="0" borderId="0" xfId="1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top"/>
      <protection locked="0"/>
    </xf>
    <xf numFmtId="166" fontId="0" fillId="0" borderId="0" xfId="1" applyNumberFormat="1" applyFont="1" applyAlignment="1" applyProtection="1">
      <alignment horizontal="right" vertical="top"/>
      <protection locked="0"/>
    </xf>
    <xf numFmtId="166" fontId="0" fillId="0" borderId="0" xfId="1" applyNumberFormat="1" applyFont="1" applyAlignment="1">
      <alignment horizontal="center" vertical="top"/>
    </xf>
    <xf numFmtId="0" fontId="4" fillId="0" borderId="0" xfId="1" applyFont="1" applyAlignment="1">
      <alignment vertical="top"/>
    </xf>
    <xf numFmtId="165" fontId="3" fillId="0" borderId="0" xfId="1" applyNumberFormat="1" applyFont="1" applyAlignment="1" applyProtection="1">
      <alignment horizontal="center" vertical="top"/>
      <protection locked="0"/>
    </xf>
    <xf numFmtId="165" fontId="0" fillId="0" borderId="0" xfId="2" applyNumberFormat="1" applyFont="1" applyAlignment="1" applyProtection="1">
      <alignment horizontal="center" vertical="top"/>
      <protection locked="0"/>
    </xf>
    <xf numFmtId="0" fontId="11" fillId="0" borderId="0" xfId="1" applyAlignment="1" applyProtection="1">
      <alignment vertical="top"/>
      <protection locked="0"/>
    </xf>
    <xf numFmtId="0" fontId="13" fillId="0" borderId="0" xfId="1" applyFont="1" applyBorder="1" applyProtection="1">
      <protection locked="0"/>
    </xf>
    <xf numFmtId="0" fontId="6" fillId="2" borderId="0" xfId="1" applyFont="1" applyFill="1" applyBorder="1" applyAlignment="1" applyProtection="1">
      <alignment horizontal="center" vertical="center" wrapText="1"/>
      <protection locked="0"/>
    </xf>
    <xf numFmtId="0" fontId="12" fillId="2" borderId="0" xfId="1" applyFont="1" applyFill="1" applyBorder="1" applyAlignment="1" applyProtection="1">
      <alignment horizontal="left" vertical="top" wrapText="1"/>
      <protection locked="0"/>
    </xf>
    <xf numFmtId="165" fontId="12" fillId="2" borderId="0" xfId="1" applyNumberFormat="1" applyFont="1" applyFill="1" applyBorder="1" applyAlignment="1" applyProtection="1">
      <alignment horizontal="center" vertical="top"/>
      <protection locked="0"/>
    </xf>
    <xf numFmtId="165" fontId="12" fillId="2" borderId="0" xfId="1" applyNumberFormat="1" applyFont="1" applyFill="1" applyBorder="1" applyAlignment="1" applyProtection="1">
      <alignment horizontal="right" vertical="top"/>
      <protection locked="0"/>
    </xf>
    <xf numFmtId="166" fontId="10" fillId="2" borderId="0" xfId="1" applyNumberFormat="1" applyFont="1" applyFill="1" applyBorder="1" applyAlignment="1" applyProtection="1">
      <alignment horizontal="right" vertical="top"/>
      <protection locked="0"/>
    </xf>
    <xf numFmtId="165" fontId="6" fillId="2" borderId="0" xfId="1" applyNumberFormat="1" applyFont="1" applyFill="1" applyBorder="1" applyAlignment="1">
      <alignment horizontal="right" vertical="center"/>
    </xf>
    <xf numFmtId="165" fontId="10" fillId="2" borderId="0" xfId="1" applyNumberFormat="1" applyFont="1" applyFill="1" applyBorder="1" applyAlignment="1" applyProtection="1">
      <alignment horizontal="right" vertical="center"/>
      <protection locked="0"/>
    </xf>
    <xf numFmtId="165" fontId="10" fillId="2" borderId="0" xfId="1" applyNumberFormat="1" applyFont="1" applyFill="1" applyBorder="1" applyAlignment="1" applyProtection="1">
      <alignment horizontal="center" vertical="top"/>
      <protection locked="0"/>
    </xf>
    <xf numFmtId="165" fontId="10" fillId="2" borderId="0" xfId="2" applyNumberFormat="1" applyFont="1" applyFill="1" applyBorder="1" applyAlignment="1" applyProtection="1">
      <alignment horizontal="center" vertical="top"/>
      <protection locked="0"/>
    </xf>
    <xf numFmtId="0" fontId="10" fillId="0" borderId="0" xfId="1" applyFont="1" applyBorder="1" applyProtection="1">
      <protection locked="0"/>
    </xf>
    <xf numFmtId="167" fontId="11" fillId="0" borderId="0" xfId="1" applyNumberFormat="1" applyFont="1" applyBorder="1" applyAlignment="1" applyProtection="1">
      <alignment horizontal="right" vertical="top"/>
      <protection locked="0"/>
    </xf>
    <xf numFmtId="167" fontId="11" fillId="0" borderId="0" xfId="1" applyNumberFormat="1" applyBorder="1" applyAlignment="1">
      <alignment horizontal="right" vertical="top"/>
    </xf>
    <xf numFmtId="0" fontId="11" fillId="0" borderId="0" xfId="1" applyBorder="1" applyAlignment="1" applyProtection="1">
      <alignment horizontal="justify" vertical="center" wrapText="1"/>
      <protection locked="0"/>
    </xf>
    <xf numFmtId="0" fontId="11" fillId="0" borderId="0" xfId="1" applyAlignment="1" applyProtection="1">
      <alignment horizontal="center" vertical="center"/>
      <protection locked="0"/>
    </xf>
    <xf numFmtId="49" fontId="1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165" fontId="3" fillId="0" borderId="0" xfId="1" applyNumberFormat="1" applyFont="1" applyBorder="1" applyAlignment="1" applyProtection="1">
      <alignment vertical="center"/>
      <protection locked="0"/>
    </xf>
    <xf numFmtId="166" fontId="3" fillId="0" borderId="0" xfId="1" applyNumberFormat="1" applyFont="1" applyBorder="1" applyAlignment="1" applyProtection="1">
      <alignment horizontal="right" vertical="center"/>
      <protection locked="0"/>
    </xf>
    <xf numFmtId="166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 applyProtection="1">
      <alignment horizontal="center" vertical="center"/>
      <protection locked="0"/>
    </xf>
    <xf numFmtId="165" fontId="3" fillId="0" borderId="0" xfId="2" applyNumberFormat="1" applyFont="1" applyBorder="1" applyAlignment="1" applyProtection="1">
      <alignment horizontal="center" vertical="center"/>
      <protection locked="0"/>
    </xf>
    <xf numFmtId="0" fontId="0" fillId="0" borderId="0" xfId="1" applyFont="1" applyBorder="1" applyAlignment="1" applyProtection="1">
      <alignment vertical="center"/>
      <protection locked="0"/>
    </xf>
    <xf numFmtId="165" fontId="11" fillId="0" borderId="0" xfId="1" applyNumberFormat="1" applyBorder="1" applyAlignment="1" applyProtection="1">
      <alignment horizontal="center" vertical="center"/>
      <protection locked="0"/>
    </xf>
    <xf numFmtId="0" fontId="0" fillId="0" borderId="0" xfId="1" applyFont="1" applyBorder="1" applyAlignment="1" applyProtection="1">
      <alignment horizontal="center" vertical="center"/>
      <protection locked="0"/>
    </xf>
    <xf numFmtId="167" fontId="11" fillId="0" borderId="0" xfId="1" applyNumberFormat="1" applyFont="1" applyBorder="1" applyAlignment="1" applyProtection="1">
      <alignment vertical="center"/>
      <protection locked="0"/>
    </xf>
    <xf numFmtId="167" fontId="11" fillId="0" borderId="0" xfId="1" applyNumberFormat="1" applyFont="1" applyFill="1" applyBorder="1" applyAlignment="1" applyProtection="1">
      <alignment horizontal="right" vertical="center"/>
      <protection locked="0"/>
    </xf>
    <xf numFmtId="166" fontId="3" fillId="0" borderId="0" xfId="1" applyNumberFormat="1" applyFont="1" applyFill="1" applyBorder="1" applyAlignment="1">
      <alignment horizontal="center" vertical="center"/>
    </xf>
    <xf numFmtId="0" fontId="0" fillId="0" borderId="0" xfId="1" applyFont="1" applyBorder="1" applyAlignment="1" applyProtection="1">
      <alignment horizontal="justify" vertical="center"/>
      <protection locked="0"/>
    </xf>
    <xf numFmtId="167" fontId="11" fillId="0" borderId="0" xfId="1" applyNumberFormat="1" applyFill="1" applyBorder="1" applyAlignment="1">
      <alignment horizontal="right" vertical="center"/>
    </xf>
    <xf numFmtId="167" fontId="11" fillId="0" borderId="0" xfId="1" applyNumberFormat="1" applyBorder="1" applyAlignment="1">
      <alignment horizontal="right" vertical="center"/>
    </xf>
    <xf numFmtId="166" fontId="11" fillId="0" borderId="0" xfId="1" applyNumberFormat="1" applyBorder="1" applyAlignment="1" applyProtection="1">
      <alignment horizontal="center" vertical="center"/>
      <protection locked="0"/>
    </xf>
    <xf numFmtId="167" fontId="11" fillId="0" borderId="0" xfId="1" applyNumberFormat="1" applyBorder="1" applyAlignment="1" applyProtection="1">
      <alignment vertical="top"/>
      <protection locked="0"/>
    </xf>
    <xf numFmtId="167" fontId="11" fillId="0" borderId="0" xfId="1" applyNumberFormat="1" applyFont="1" applyBorder="1" applyAlignment="1">
      <alignment horizontal="right" vertical="top"/>
    </xf>
    <xf numFmtId="167" fontId="11" fillId="0" borderId="0" xfId="1" applyNumberFormat="1" applyFont="1" applyFill="1" applyBorder="1" applyAlignment="1">
      <alignment horizontal="right" vertical="top"/>
    </xf>
    <xf numFmtId="165" fontId="11" fillId="0" borderId="0" xfId="1" applyNumberFormat="1" applyBorder="1" applyAlignment="1" applyProtection="1">
      <alignment horizontal="center" vertical="top"/>
      <protection locked="0"/>
    </xf>
    <xf numFmtId="166" fontId="0" fillId="0" borderId="0" xfId="1" applyNumberFormat="1" applyFont="1" applyBorder="1" applyAlignment="1" applyProtection="1">
      <alignment horizontal="center" vertical="top"/>
      <protection locked="0"/>
    </xf>
    <xf numFmtId="166" fontId="11" fillId="0" borderId="0" xfId="1" applyNumberFormat="1" applyFont="1" applyBorder="1" applyAlignment="1" applyProtection="1">
      <alignment horizontal="center" vertical="top"/>
      <protection locked="0"/>
    </xf>
    <xf numFmtId="167" fontId="0" fillId="0" borderId="0" xfId="1" applyNumberFormat="1" applyFont="1" applyFill="1" applyBorder="1" applyAlignment="1">
      <alignment horizontal="right" vertical="top"/>
    </xf>
    <xf numFmtId="49" fontId="12" fillId="0" borderId="0" xfId="1" applyNumberFormat="1" applyFont="1" applyBorder="1" applyAlignment="1" applyProtection="1">
      <alignment horizontal="center" vertical="top"/>
      <protection locked="0"/>
    </xf>
    <xf numFmtId="49" fontId="2" fillId="0" borderId="0" xfId="1" applyNumberFormat="1" applyFont="1" applyBorder="1" applyAlignment="1" applyProtection="1">
      <alignment horizontal="center" vertical="top"/>
      <protection locked="0"/>
    </xf>
    <xf numFmtId="0" fontId="3" fillId="0" borderId="0" xfId="1" applyFont="1" applyBorder="1" applyAlignment="1" applyProtection="1">
      <alignment horizontal="center" vertical="top"/>
      <protection locked="0"/>
    </xf>
    <xf numFmtId="165" fontId="3" fillId="0" borderId="0" xfId="1" applyNumberFormat="1" applyFont="1" applyBorder="1" applyAlignment="1" applyProtection="1">
      <alignment vertical="top"/>
      <protection locked="0"/>
    </xf>
    <xf numFmtId="166" fontId="3" fillId="0" borderId="0" xfId="1" applyNumberFormat="1" applyFont="1" applyBorder="1" applyAlignment="1" applyProtection="1">
      <alignment horizontal="right" vertical="top"/>
      <protection locked="0"/>
    </xf>
    <xf numFmtId="166" fontId="3" fillId="0" borderId="0" xfId="1" applyNumberFormat="1" applyFont="1" applyBorder="1" applyAlignment="1">
      <alignment horizontal="center" vertical="top"/>
    </xf>
    <xf numFmtId="165" fontId="3" fillId="0" borderId="0" xfId="1" applyNumberFormat="1" applyFont="1" applyBorder="1" applyAlignment="1">
      <alignment vertical="top"/>
    </xf>
    <xf numFmtId="165" fontId="3" fillId="0" borderId="0" xfId="1" applyNumberFormat="1" applyFont="1" applyBorder="1" applyAlignment="1" applyProtection="1">
      <alignment horizontal="center" vertical="top"/>
      <protection locked="0"/>
    </xf>
    <xf numFmtId="165" fontId="3" fillId="0" borderId="0" xfId="2" applyNumberFormat="1" applyFont="1" applyBorder="1" applyAlignment="1" applyProtection="1">
      <alignment horizontal="center" vertical="top"/>
      <protection locked="0"/>
    </xf>
    <xf numFmtId="0" fontId="0" fillId="0" borderId="0" xfId="1" applyFont="1" applyBorder="1" applyAlignment="1" applyProtection="1">
      <alignment vertical="top"/>
      <protection locked="0"/>
    </xf>
    <xf numFmtId="0" fontId="2" fillId="0" borderId="0" xfId="1" applyFont="1" applyBorder="1" applyAlignment="1" applyProtection="1">
      <alignment horizontal="justify" vertical="top" wrapText="1"/>
      <protection locked="0"/>
    </xf>
    <xf numFmtId="0" fontId="11" fillId="0" borderId="0" xfId="1" applyBorder="1" applyAlignment="1" applyProtection="1">
      <alignment horizontal="justify" vertical="top" wrapText="1"/>
      <protection locked="0"/>
    </xf>
    <xf numFmtId="0" fontId="0" fillId="0" borderId="0" xfId="1" applyFont="1" applyBorder="1" applyAlignment="1" applyProtection="1">
      <alignment horizontal="center" vertical="top"/>
      <protection locked="0"/>
    </xf>
    <xf numFmtId="167" fontId="11" fillId="0" borderId="0" xfId="1" applyNumberFormat="1" applyFont="1" applyBorder="1" applyAlignment="1" applyProtection="1">
      <alignment vertical="top"/>
      <protection locked="0"/>
    </xf>
    <xf numFmtId="0" fontId="11" fillId="0" borderId="0" xfId="1" applyBorder="1" applyAlignment="1" applyProtection="1">
      <alignment vertical="top"/>
      <protection locked="0"/>
    </xf>
    <xf numFmtId="0" fontId="0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justify" vertical="top" wrapText="1"/>
      <protection locked="0"/>
    </xf>
    <xf numFmtId="0" fontId="0" fillId="0" borderId="0" xfId="1" applyFont="1" applyFill="1" applyBorder="1" applyAlignment="1" applyProtection="1">
      <alignment horizontal="center" vertical="top"/>
      <protection locked="0"/>
    </xf>
    <xf numFmtId="167" fontId="11" fillId="0" borderId="0" xfId="1" applyNumberFormat="1" applyFont="1" applyFill="1" applyBorder="1" applyAlignment="1" applyProtection="1">
      <alignment vertical="top"/>
      <protection locked="0"/>
    </xf>
    <xf numFmtId="167" fontId="11" fillId="0" borderId="0" xfId="1" applyNumberFormat="1" applyFont="1" applyFill="1" applyBorder="1" applyAlignment="1" applyProtection="1">
      <alignment horizontal="right" vertical="top"/>
      <protection locked="0"/>
    </xf>
    <xf numFmtId="167" fontId="11" fillId="0" borderId="0" xfId="1" applyNumberFormat="1" applyFill="1" applyBorder="1" applyAlignment="1" applyProtection="1">
      <alignment horizontal="right" vertical="top"/>
      <protection locked="0"/>
    </xf>
    <xf numFmtId="168" fontId="11" fillId="0" borderId="0" xfId="2" applyNumberFormat="1" applyBorder="1" applyAlignment="1">
      <alignment vertical="center"/>
    </xf>
    <xf numFmtId="0" fontId="11" fillId="0" borderId="0" xfId="1" applyFont="1" applyFill="1" applyBorder="1" applyAlignment="1" applyProtection="1">
      <alignment horizontal="justify" vertical="top" wrapText="1"/>
      <protection locked="0"/>
    </xf>
    <xf numFmtId="0" fontId="0" fillId="0" borderId="0" xfId="1" applyFont="1" applyBorder="1" applyAlignment="1" applyProtection="1">
      <alignment horizontal="justify" vertical="top" wrapText="1"/>
      <protection locked="0"/>
    </xf>
    <xf numFmtId="0" fontId="6" fillId="0" borderId="0" xfId="1" applyFont="1" applyBorder="1" applyAlignment="1" applyProtection="1">
      <alignment vertical="top"/>
      <protection locked="0"/>
    </xf>
    <xf numFmtId="165" fontId="0" fillId="0" borderId="0" xfId="1" applyNumberFormat="1" applyFont="1" applyBorder="1" applyAlignment="1" applyProtection="1">
      <alignment vertical="top"/>
      <protection locked="0"/>
    </xf>
    <xf numFmtId="166" fontId="0" fillId="0" borderId="0" xfId="1" applyNumberFormat="1" applyFont="1" applyBorder="1" applyAlignment="1" applyProtection="1">
      <alignment horizontal="right" vertical="top"/>
      <protection locked="0"/>
    </xf>
    <xf numFmtId="166" fontId="0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165" fontId="0" fillId="0" borderId="0" xfId="2" applyNumberFormat="1" applyFont="1" applyBorder="1" applyAlignment="1" applyProtection="1">
      <alignment horizontal="center" vertical="top"/>
      <protection locked="0"/>
    </xf>
    <xf numFmtId="0" fontId="11" fillId="0" borderId="0" xfId="1" applyBorder="1" applyAlignment="1" applyProtection="1">
      <alignment horizontal="center" vertical="top"/>
      <protection locked="0"/>
    </xf>
    <xf numFmtId="167" fontId="15" fillId="0" borderId="0" xfId="1" applyNumberFormat="1" applyFont="1" applyBorder="1" applyAlignment="1" applyProtection="1">
      <alignment vertical="top"/>
      <protection locked="0"/>
    </xf>
    <xf numFmtId="167" fontId="15" fillId="0" borderId="0" xfId="1" applyNumberFormat="1" applyFont="1" applyBorder="1" applyAlignment="1" applyProtection="1">
      <alignment horizontal="right" vertical="top"/>
      <protection locked="0"/>
    </xf>
    <xf numFmtId="165" fontId="0" fillId="0" borderId="0" xfId="1" applyNumberFormat="1" applyFont="1" applyBorder="1" applyAlignment="1" applyProtection="1">
      <alignment horizontal="center" vertical="top"/>
      <protection locked="0"/>
    </xf>
    <xf numFmtId="0" fontId="11" fillId="0" borderId="0" xfId="1" applyNumberFormat="1" applyFont="1" applyFill="1" applyBorder="1" applyAlignment="1" applyProtection="1">
      <alignment horizontal="center" vertical="top"/>
      <protection locked="0"/>
    </xf>
    <xf numFmtId="1" fontId="11" fillId="0" borderId="0" xfId="1" applyNumberFormat="1" applyFont="1" applyFill="1" applyBorder="1" applyAlignment="1" applyProtection="1">
      <alignment horizontal="center" vertical="top"/>
      <protection locked="0"/>
    </xf>
    <xf numFmtId="167" fontId="15" fillId="0" borderId="0" xfId="1" applyNumberFormat="1" applyFont="1" applyBorder="1" applyAlignment="1">
      <alignment horizontal="right" vertical="top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165" fontId="3" fillId="0" borderId="0" xfId="1" applyNumberFormat="1" applyFont="1" applyFill="1" applyBorder="1" applyAlignment="1" applyProtection="1">
      <alignment vertical="center"/>
      <protection locked="0"/>
    </xf>
    <xf numFmtId="166" fontId="3" fillId="0" borderId="0" xfId="1" applyNumberFormat="1" applyFont="1" applyFill="1" applyBorder="1" applyAlignment="1" applyProtection="1">
      <alignment horizontal="right" vertical="center"/>
      <protection locked="0"/>
    </xf>
    <xf numFmtId="1" fontId="11" fillId="0" borderId="0" xfId="1" applyNumberFormat="1" applyFont="1" applyBorder="1" applyAlignment="1" applyProtection="1">
      <alignment horizontal="center" vertical="top"/>
      <protection locked="0"/>
    </xf>
    <xf numFmtId="167" fontId="0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center" vertical="top"/>
      <protection locked="0"/>
    </xf>
    <xf numFmtId="167" fontId="11" fillId="0" borderId="0" xfId="1" applyNumberFormat="1" applyFill="1" applyBorder="1" applyAlignment="1" applyProtection="1">
      <alignment vertical="top"/>
      <protection locked="0"/>
    </xf>
    <xf numFmtId="166" fontId="11" fillId="0" borderId="0" xfId="1" applyNumberFormat="1" applyBorder="1" applyAlignment="1" applyProtection="1">
      <alignment vertical="top"/>
      <protection locked="0"/>
    </xf>
    <xf numFmtId="164" fontId="11" fillId="0" borderId="0" xfId="2" applyBorder="1" applyAlignment="1">
      <alignment vertical="top"/>
    </xf>
    <xf numFmtId="167" fontId="0" fillId="0" borderId="0" xfId="1" applyNumberFormat="1" applyFont="1" applyBorder="1" applyAlignment="1">
      <alignment horizontal="right" vertical="top"/>
    </xf>
    <xf numFmtId="166" fontId="16" fillId="0" borderId="0" xfId="1" applyNumberFormat="1" applyFont="1" applyBorder="1" applyAlignment="1" applyProtection="1">
      <alignment horizontal="center" vertical="top"/>
      <protection locked="0"/>
    </xf>
    <xf numFmtId="166" fontId="15" fillId="0" borderId="0" xfId="1" applyNumberFormat="1" applyFont="1" applyBorder="1" applyAlignment="1" applyProtection="1">
      <alignment horizontal="center" vertical="top"/>
      <protection locked="0"/>
    </xf>
    <xf numFmtId="164" fontId="11" fillId="0" borderId="0" xfId="1" applyNumberFormat="1" applyBorder="1" applyAlignment="1" applyProtection="1">
      <alignment vertical="top"/>
      <protection locked="0"/>
    </xf>
    <xf numFmtId="167" fontId="15" fillId="0" borderId="0" xfId="1" applyNumberFormat="1" applyFont="1" applyFill="1" applyBorder="1" applyAlignment="1" applyProtection="1">
      <alignment vertical="top"/>
      <protection locked="0"/>
    </xf>
    <xf numFmtId="166" fontId="11" fillId="0" borderId="0" xfId="1" applyNumberFormat="1" applyFont="1" applyFill="1" applyBorder="1" applyAlignment="1" applyProtection="1">
      <alignment horizontal="center" vertical="top"/>
      <protection locked="0"/>
    </xf>
    <xf numFmtId="165" fontId="11" fillId="0" borderId="0" xfId="1" applyNumberFormat="1" applyFont="1" applyBorder="1" applyAlignment="1" applyProtection="1">
      <alignment horizontal="center" vertical="top"/>
      <protection locked="0"/>
    </xf>
    <xf numFmtId="166" fontId="15" fillId="0" borderId="0" xfId="1" applyNumberFormat="1" applyFont="1" applyFill="1" applyBorder="1" applyAlignment="1" applyProtection="1">
      <alignment horizontal="center" vertical="top"/>
      <protection locked="0"/>
    </xf>
    <xf numFmtId="165" fontId="11" fillId="0" borderId="0" xfId="1" applyNumberFormat="1" applyBorder="1" applyAlignment="1" applyProtection="1">
      <alignment vertical="top"/>
      <protection locked="0"/>
    </xf>
    <xf numFmtId="165" fontId="0" fillId="0" borderId="0" xfId="1" applyNumberFormat="1" applyFont="1" applyFill="1" applyBorder="1" applyAlignment="1" applyProtection="1">
      <alignment horizontal="center" vertical="top"/>
      <protection locked="0"/>
    </xf>
    <xf numFmtId="0" fontId="11" fillId="0" borderId="0" xfId="1" applyFont="1" applyFill="1" applyBorder="1" applyAlignment="1" applyProtection="1">
      <alignment vertical="top"/>
      <protection locked="0"/>
    </xf>
    <xf numFmtId="165" fontId="11" fillId="0" borderId="0" xfId="1" applyNumberFormat="1" applyFill="1" applyBorder="1" applyAlignment="1" applyProtection="1">
      <alignment horizontal="center" vertical="top"/>
      <protection locked="0"/>
    </xf>
    <xf numFmtId="165" fontId="11" fillId="0" borderId="0" xfId="1" applyNumberFormat="1" applyFont="1" applyFill="1" applyBorder="1" applyAlignment="1" applyProtection="1">
      <alignment horizontal="center" vertical="top"/>
      <protection locked="0"/>
    </xf>
    <xf numFmtId="0" fontId="11" fillId="0" borderId="0" xfId="1" applyFill="1" applyBorder="1" applyAlignment="1" applyProtection="1">
      <alignment vertical="top"/>
      <protection locked="0"/>
    </xf>
    <xf numFmtId="166" fontId="16" fillId="0" borderId="0" xfId="1" applyNumberFormat="1" applyFont="1" applyFill="1" applyBorder="1" applyAlignment="1" applyProtection="1">
      <alignment horizontal="center" vertical="top"/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167" fontId="11" fillId="0" borderId="0" xfId="1" applyNumberFormat="1" applyFill="1" applyBorder="1" applyAlignment="1" applyProtection="1">
      <alignment horizontal="right" vertical="top"/>
    </xf>
    <xf numFmtId="0" fontId="0" fillId="0" borderId="4" xfId="1" applyFont="1" applyFill="1" applyBorder="1" applyAlignment="1" applyProtection="1">
      <alignment horizontal="justify" vertical="top" wrapText="1"/>
      <protection locked="0"/>
    </xf>
    <xf numFmtId="0" fontId="11" fillId="0" borderId="4" xfId="1" applyFill="1" applyBorder="1" applyAlignment="1" applyProtection="1">
      <alignment horizontal="justify" vertical="top" wrapText="1"/>
      <protection locked="0"/>
    </xf>
    <xf numFmtId="0" fontId="0" fillId="0" borderId="4" xfId="1" applyFont="1" applyFill="1" applyBorder="1" applyAlignment="1" applyProtection="1">
      <alignment horizontal="center" vertical="top"/>
      <protection locked="0"/>
    </xf>
    <xf numFmtId="167" fontId="11" fillId="0" borderId="4" xfId="1" applyNumberFormat="1" applyFont="1" applyFill="1" applyBorder="1" applyAlignment="1" applyProtection="1">
      <alignment vertical="top"/>
      <protection locked="0"/>
    </xf>
    <xf numFmtId="167" fontId="11" fillId="0" borderId="4" xfId="1" applyNumberFormat="1" applyFont="1" applyFill="1" applyBorder="1" applyAlignment="1" applyProtection="1">
      <alignment horizontal="right" vertical="top"/>
      <protection locked="0"/>
    </xf>
    <xf numFmtId="167" fontId="11" fillId="0" borderId="4" xfId="1" applyNumberFormat="1" applyFill="1" applyBorder="1" applyAlignment="1" applyProtection="1">
      <alignment horizontal="right" vertical="top"/>
      <protection locked="0"/>
    </xf>
    <xf numFmtId="167" fontId="11" fillId="0" borderId="4" xfId="1" applyNumberFormat="1" applyFont="1" applyFill="1" applyBorder="1" applyAlignment="1">
      <alignment horizontal="right" vertical="top"/>
    </xf>
    <xf numFmtId="167" fontId="11" fillId="0" borderId="4" xfId="1" applyNumberFormat="1" applyFont="1" applyBorder="1" applyAlignment="1">
      <alignment horizontal="right" vertical="top"/>
    </xf>
    <xf numFmtId="165" fontId="11" fillId="0" borderId="4" xfId="1" applyNumberFormat="1" applyBorder="1" applyAlignment="1" applyProtection="1">
      <alignment horizontal="center" vertical="top"/>
      <protection locked="0"/>
    </xf>
    <xf numFmtId="165" fontId="11" fillId="0" borderId="4" xfId="1" applyNumberFormat="1" applyFont="1" applyBorder="1" applyAlignment="1" applyProtection="1">
      <alignment horizontal="center" vertical="top"/>
      <protection locked="0"/>
    </xf>
    <xf numFmtId="166" fontId="15" fillId="0" borderId="4" xfId="1" applyNumberFormat="1" applyFont="1" applyFill="1" applyBorder="1" applyAlignment="1" applyProtection="1">
      <alignment horizontal="center" vertical="top"/>
      <protection locked="0"/>
    </xf>
    <xf numFmtId="165" fontId="11" fillId="0" borderId="0" xfId="1" applyNumberFormat="1" applyAlignment="1" applyProtection="1">
      <alignment vertical="top"/>
      <protection locked="0"/>
    </xf>
    <xf numFmtId="0" fontId="11" fillId="0" borderId="0" xfId="1" applyAlignment="1" applyProtection="1">
      <alignment horizontal="right" vertical="top"/>
      <protection locked="0"/>
    </xf>
    <xf numFmtId="0" fontId="11" fillId="0" borderId="0" xfId="1" applyAlignment="1" applyProtection="1">
      <alignment horizontal="center" vertical="top"/>
      <protection locked="0"/>
    </xf>
    <xf numFmtId="0" fontId="4" fillId="0" borderId="0" xfId="1" applyFont="1" applyAlignment="1" applyProtection="1">
      <alignment vertical="top"/>
      <protection locked="0"/>
    </xf>
    <xf numFmtId="165" fontId="11" fillId="0" borderId="0" xfId="1" applyNumberFormat="1" applyAlignment="1" applyProtection="1">
      <alignment horizontal="center" vertical="top"/>
      <protection locked="0"/>
    </xf>
    <xf numFmtId="168" fontId="11" fillId="0" borderId="0" xfId="2" applyNumberFormat="1" applyBorder="1" applyAlignment="1">
      <alignment vertical="top"/>
    </xf>
    <xf numFmtId="0" fontId="2" fillId="0" borderId="0" xfId="1" applyNumberFormat="1" applyFont="1" applyBorder="1" applyAlignment="1" applyProtection="1">
      <alignment vertical="top" wrapText="1"/>
      <protection locked="0"/>
    </xf>
    <xf numFmtId="0" fontId="0" fillId="0" borderId="0" xfId="1" applyNumberFormat="1" applyFont="1" applyBorder="1" applyAlignment="1" applyProtection="1">
      <alignment vertical="top"/>
      <protection locked="0"/>
    </xf>
    <xf numFmtId="166" fontId="3" fillId="0" borderId="0" xfId="1" applyNumberFormat="1" applyFont="1" applyFill="1" applyBorder="1" applyAlignment="1">
      <alignment horizontal="center" vertical="top"/>
    </xf>
    <xf numFmtId="0" fontId="2" fillId="0" borderId="0" xfId="1" applyFont="1" applyBorder="1" applyAlignment="1" applyProtection="1">
      <alignment horizontal="justify" vertical="top"/>
      <protection locked="0"/>
    </xf>
    <xf numFmtId="167" fontId="2" fillId="0" borderId="0" xfId="1" applyNumberFormat="1" applyFont="1" applyBorder="1" applyAlignment="1" applyProtection="1">
      <alignment vertical="top"/>
      <protection locked="0"/>
    </xf>
    <xf numFmtId="167" fontId="2" fillId="0" borderId="0" xfId="1" applyNumberFormat="1" applyFont="1" applyFill="1" applyBorder="1" applyAlignment="1" applyProtection="1">
      <alignment horizontal="right" vertical="top"/>
      <protection locked="0"/>
    </xf>
    <xf numFmtId="0" fontId="0" fillId="0" borderId="0" xfId="1" applyFont="1" applyBorder="1" applyAlignment="1" applyProtection="1">
      <alignment horizontal="justify" vertical="top"/>
      <protection locked="0"/>
    </xf>
    <xf numFmtId="167" fontId="15" fillId="0" borderId="0" xfId="1" applyNumberFormat="1" applyFont="1" applyFill="1" applyBorder="1" applyAlignment="1">
      <alignment horizontal="right" vertical="top"/>
    </xf>
    <xf numFmtId="0" fontId="2" fillId="0" borderId="0" xfId="1" applyFont="1" applyBorder="1" applyAlignment="1" applyProtection="1">
      <alignment horizontal="left" vertical="top" wrapText="1"/>
      <protection locked="0"/>
    </xf>
    <xf numFmtId="167" fontId="15" fillId="0" borderId="0" xfId="1" applyNumberFormat="1" applyFont="1" applyFill="1" applyBorder="1" applyAlignment="1" applyProtection="1">
      <alignment horizontal="right" vertical="top"/>
      <protection locked="0"/>
    </xf>
    <xf numFmtId="0" fontId="11" fillId="0" borderId="0" xfId="1" applyFont="1" applyBorder="1" applyAlignment="1" applyProtection="1">
      <alignment horizontal="justify" vertical="top"/>
      <protection locked="0"/>
    </xf>
    <xf numFmtId="167" fontId="11" fillId="0" borderId="0" xfId="1" applyNumberFormat="1" applyFill="1" applyBorder="1" applyAlignment="1">
      <alignment horizontal="right" vertical="top"/>
    </xf>
    <xf numFmtId="166" fontId="11" fillId="0" borderId="0" xfId="1" applyNumberFormat="1" applyBorder="1" applyAlignment="1" applyProtection="1">
      <alignment horizontal="center" vertical="top"/>
      <protection locked="0"/>
    </xf>
    <xf numFmtId="0" fontId="12" fillId="3" borderId="0" xfId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0" fontId="9" fillId="4" borderId="2" xfId="1" applyFont="1" applyFill="1" applyBorder="1" applyAlignment="1" applyProtection="1">
      <alignment horizontal="center" vertical="center" wrapText="1"/>
      <protection locked="0"/>
    </xf>
    <xf numFmtId="0" fontId="9" fillId="4" borderId="3" xfId="1" applyFont="1" applyFill="1" applyBorder="1" applyAlignment="1" applyProtection="1">
      <alignment horizontal="center" vertical="center" wrapText="1"/>
      <protection locked="0"/>
    </xf>
    <xf numFmtId="0" fontId="9" fillId="4" borderId="5" xfId="1" applyFont="1" applyFill="1" applyBorder="1" applyAlignment="1" applyProtection="1">
      <alignment horizontal="center" vertical="center" wrapText="1"/>
      <protection locked="0"/>
    </xf>
    <xf numFmtId="0" fontId="9" fillId="4" borderId="6" xfId="1" applyFont="1" applyFill="1" applyBorder="1" applyAlignment="1" applyProtection="1">
      <alignment horizontal="center" vertical="center" wrapText="1"/>
      <protection locked="0"/>
    </xf>
    <xf numFmtId="2" fontId="9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1" applyFont="1" applyFill="1" applyBorder="1" applyAlignment="1" applyProtection="1">
      <alignment horizontal="center" vertical="center" wrapText="1"/>
      <protection locked="0"/>
    </xf>
    <xf numFmtId="0" fontId="12" fillId="4" borderId="8" xfId="1" applyFont="1" applyFill="1" applyBorder="1" applyAlignment="1" applyProtection="1">
      <alignment horizontal="center" vertical="center" wrapText="1"/>
      <protection locked="0"/>
    </xf>
    <xf numFmtId="0" fontId="6" fillId="5" borderId="0" xfId="1" applyFont="1" applyFill="1" applyBorder="1" applyAlignment="1" applyProtection="1">
      <alignment horizontal="center" vertical="center" wrapText="1"/>
      <protection locked="0"/>
    </xf>
    <xf numFmtId="0" fontId="6" fillId="5" borderId="0" xfId="1" applyFont="1" applyFill="1" applyBorder="1" applyAlignment="1" applyProtection="1">
      <alignment horizontal="left" vertical="top" wrapText="1"/>
      <protection locked="0"/>
    </xf>
    <xf numFmtId="165" fontId="6" fillId="5" borderId="0" xfId="1" applyNumberFormat="1" applyFont="1" applyFill="1" applyBorder="1" applyAlignment="1" applyProtection="1">
      <alignment horizontal="center" vertical="top"/>
      <protection locked="0"/>
    </xf>
    <xf numFmtId="165" fontId="6" fillId="5" borderId="0" xfId="1" applyNumberFormat="1" applyFont="1" applyFill="1" applyBorder="1" applyAlignment="1" applyProtection="1">
      <alignment horizontal="right" vertical="top"/>
      <protection locked="0"/>
    </xf>
    <xf numFmtId="166" fontId="6" fillId="5" borderId="0" xfId="1" applyNumberFormat="1" applyFont="1" applyFill="1" applyBorder="1" applyAlignment="1" applyProtection="1">
      <alignment horizontal="right" vertical="top"/>
      <protection locked="0"/>
    </xf>
    <xf numFmtId="165" fontId="6" fillId="5" borderId="0" xfId="1" applyNumberFormat="1" applyFont="1" applyFill="1" applyBorder="1" applyAlignment="1">
      <alignment horizontal="right" vertical="center" wrapText="1"/>
    </xf>
    <xf numFmtId="169" fontId="6" fillId="5" borderId="0" xfId="1" applyNumberFormat="1" applyFont="1" applyFill="1" applyBorder="1" applyAlignment="1">
      <alignment horizontal="right" vertical="center" wrapText="1"/>
    </xf>
    <xf numFmtId="165" fontId="6" fillId="5" borderId="0" xfId="1" applyNumberFormat="1" applyFont="1" applyFill="1" applyBorder="1" applyAlignment="1" applyProtection="1">
      <alignment horizontal="right" vertical="center"/>
      <protection locked="0"/>
    </xf>
    <xf numFmtId="165" fontId="6" fillId="5" borderId="0" xfId="2" applyNumberFormat="1" applyFont="1" applyFill="1" applyBorder="1" applyAlignment="1" applyProtection="1">
      <alignment horizontal="center" vertical="top"/>
      <protection locked="0"/>
    </xf>
    <xf numFmtId="168" fontId="11" fillId="0" borderId="0" xfId="2" applyNumberFormat="1" applyFill="1" applyBorder="1" applyAlignment="1">
      <alignment vertical="top"/>
    </xf>
    <xf numFmtId="0" fontId="12" fillId="4" borderId="0" xfId="1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>
      <alignment horizontal="center" vertical="center"/>
    </xf>
    <xf numFmtId="0" fontId="6" fillId="5" borderId="0" xfId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</cellXfs>
  <cellStyles count="7">
    <cellStyle name="Excel Built-in Normal" xfId="1"/>
    <cellStyle name="Millares" xfId="2" builtinId="3"/>
    <cellStyle name="Millares 2" xfId="3"/>
    <cellStyle name="Normal" xfId="0" builtinId="0"/>
    <cellStyle name="Normal 19" xfId="4"/>
    <cellStyle name="Normal 2" xfId="5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D6B4B4"/>
      <color rgb="FF333333"/>
      <color rgb="FF33CCFF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topLeftCell="B43" zoomScaleNormal="100" zoomScaleSheetLayoutView="85" workbookViewId="0">
      <selection activeCell="K77" sqref="K77"/>
    </sheetView>
  </sheetViews>
  <sheetFormatPr baseColWidth="10" defaultColWidth="11.42578125" defaultRowHeight="12.75" x14ac:dyDescent="0.2"/>
  <cols>
    <col min="1" max="1" width="60.7109375" style="1" customWidth="1"/>
    <col min="2" max="2" width="1.7109375" style="1" customWidth="1"/>
    <col min="3" max="3" width="13.28515625" style="2" customWidth="1"/>
    <col min="4" max="5" width="11.85546875" style="3" customWidth="1"/>
    <col min="6" max="6" width="11.7109375" style="4" customWidth="1"/>
    <col min="7" max="7" width="11.7109375" style="5" customWidth="1"/>
    <col min="8" max="8" width="16.7109375" style="6" customWidth="1"/>
    <col min="9" max="9" width="16.7109375" style="7" customWidth="1"/>
    <col min="10" max="10" width="17.28515625" style="7" customWidth="1"/>
    <col min="11" max="12" width="16.7109375" style="8" customWidth="1"/>
    <col min="13" max="15" width="10.7109375" style="9" customWidth="1"/>
    <col min="16" max="16384" width="11.42578125" style="1"/>
  </cols>
  <sheetData>
    <row r="1" spans="1:15" s="45" customFormat="1" ht="15" customHeight="1" x14ac:dyDescent="0.2">
      <c r="A1" s="170" t="s">
        <v>98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12.75" customHeight="1" x14ac:dyDescent="0.2">
      <c r="A2" s="17"/>
      <c r="B2" s="17"/>
      <c r="C2" s="21"/>
      <c r="D2" s="18"/>
      <c r="E2" s="18"/>
      <c r="F2" s="19"/>
      <c r="G2" s="19"/>
      <c r="H2" s="20"/>
      <c r="I2" s="17"/>
      <c r="J2" s="17"/>
      <c r="K2" s="20"/>
      <c r="L2" s="20"/>
    </row>
    <row r="3" spans="1:15" ht="15" customHeight="1" x14ac:dyDescent="0.25">
      <c r="A3" s="171" t="s">
        <v>107</v>
      </c>
      <c r="B3" s="11"/>
      <c r="E3" s="10"/>
      <c r="G3" s="12"/>
      <c r="H3" s="13"/>
      <c r="I3" s="13"/>
      <c r="J3" s="13"/>
      <c r="L3" s="23"/>
    </row>
    <row r="4" spans="1:15" ht="12.75" customHeight="1" x14ac:dyDescent="0.25">
      <c r="A4" s="14"/>
      <c r="B4" s="14"/>
      <c r="H4" s="15"/>
      <c r="I4" s="16"/>
      <c r="J4" s="16"/>
    </row>
    <row r="5" spans="1:15" ht="22.5" customHeight="1" x14ac:dyDescent="0.2">
      <c r="A5" s="172" t="s">
        <v>102</v>
      </c>
      <c r="B5" s="173" t="s">
        <v>8</v>
      </c>
      <c r="C5" s="173"/>
      <c r="D5" s="173" t="s">
        <v>0</v>
      </c>
      <c r="E5" s="173"/>
      <c r="F5" s="173"/>
      <c r="G5" s="173"/>
      <c r="H5" s="169" t="s">
        <v>9</v>
      </c>
      <c r="I5" s="169" t="s">
        <v>10</v>
      </c>
      <c r="J5" s="169" t="s">
        <v>11</v>
      </c>
      <c r="K5" s="173" t="s">
        <v>1</v>
      </c>
      <c r="L5" s="173"/>
      <c r="M5" s="173"/>
      <c r="N5" s="173"/>
      <c r="O5" s="174"/>
    </row>
    <row r="6" spans="1:15" ht="24" customHeight="1" thickBot="1" x14ac:dyDescent="0.25">
      <c r="A6" s="175" t="s">
        <v>2</v>
      </c>
      <c r="B6" s="176"/>
      <c r="C6" s="176"/>
      <c r="D6" s="177" t="s">
        <v>3</v>
      </c>
      <c r="E6" s="177" t="s">
        <v>103</v>
      </c>
      <c r="F6" s="178" t="s">
        <v>104</v>
      </c>
      <c r="G6" s="178" t="s">
        <v>105</v>
      </c>
      <c r="H6" s="179"/>
      <c r="I6" s="179"/>
      <c r="J6" s="179"/>
      <c r="K6" s="178" t="s">
        <v>4</v>
      </c>
      <c r="L6" s="178" t="s">
        <v>5</v>
      </c>
      <c r="M6" s="178" t="s">
        <v>106</v>
      </c>
      <c r="N6" s="178" t="s">
        <v>12</v>
      </c>
      <c r="O6" s="180" t="s">
        <v>6</v>
      </c>
    </row>
    <row r="7" spans="1:15" s="31" customFormat="1" ht="21.75" customHeight="1" x14ac:dyDescent="0.25">
      <c r="A7" s="181" t="s">
        <v>33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</row>
    <row r="8" spans="1:15" s="41" customFormat="1" ht="21.75" customHeight="1" x14ac:dyDescent="0.2">
      <c r="A8" s="182" t="s">
        <v>34</v>
      </c>
      <c r="B8" s="183"/>
      <c r="C8" s="184"/>
      <c r="D8" s="185"/>
      <c r="E8" s="185"/>
      <c r="F8" s="186"/>
      <c r="G8" s="186"/>
      <c r="H8" s="187">
        <f>SUM(H12)</f>
        <v>54000000</v>
      </c>
      <c r="I8" s="187">
        <f t="shared" ref="I8" si="0">SUM(I12)</f>
        <v>54000000</v>
      </c>
      <c r="J8" s="188">
        <v>0</v>
      </c>
      <c r="K8" s="189"/>
      <c r="L8" s="184"/>
      <c r="M8" s="190"/>
      <c r="N8" s="190"/>
      <c r="O8" s="190"/>
    </row>
    <row r="9" spans="1:15" s="86" customFormat="1" ht="12.75" customHeight="1" x14ac:dyDescent="0.2">
      <c r="A9" s="96"/>
      <c r="B9" s="96"/>
      <c r="C9" s="74"/>
      <c r="D9" s="97"/>
      <c r="E9" s="97"/>
      <c r="F9" s="98"/>
      <c r="G9" s="98"/>
      <c r="H9" s="99"/>
      <c r="I9" s="100"/>
      <c r="J9" s="100"/>
      <c r="K9" s="84"/>
      <c r="L9" s="79"/>
      <c r="M9" s="101"/>
      <c r="N9" s="101"/>
      <c r="O9" s="101"/>
    </row>
    <row r="10" spans="1:15" s="81" customFormat="1" ht="15" customHeight="1" x14ac:dyDescent="0.2">
      <c r="A10" s="72" t="s">
        <v>100</v>
      </c>
      <c r="B10" s="73"/>
      <c r="C10" s="74"/>
      <c r="D10" s="75"/>
      <c r="E10" s="75"/>
      <c r="F10" s="76"/>
      <c r="G10" s="76"/>
      <c r="H10" s="77"/>
      <c r="I10" s="78"/>
      <c r="J10" s="78"/>
      <c r="K10" s="79"/>
      <c r="L10" s="79"/>
      <c r="M10" s="80"/>
      <c r="N10" s="80"/>
      <c r="O10" s="80"/>
    </row>
    <row r="11" spans="1:15" s="81" customFormat="1" ht="12.75" customHeight="1" x14ac:dyDescent="0.2">
      <c r="A11" s="72"/>
      <c r="B11" s="73"/>
      <c r="C11" s="74"/>
      <c r="D11" s="75"/>
      <c r="E11" s="75"/>
      <c r="F11" s="76"/>
      <c r="G11" s="76"/>
      <c r="H11" s="77"/>
      <c r="I11" s="78"/>
      <c r="J11" s="78"/>
      <c r="K11" s="79"/>
      <c r="L11" s="79"/>
      <c r="M11" s="80"/>
      <c r="N11" s="80"/>
      <c r="O11" s="80"/>
    </row>
    <row r="12" spans="1:15" s="86" customFormat="1" x14ac:dyDescent="0.2">
      <c r="A12" s="82" t="s">
        <v>59</v>
      </c>
      <c r="B12" s="83"/>
      <c r="C12" s="102"/>
      <c r="D12" s="103"/>
      <c r="E12" s="103"/>
      <c r="F12" s="103"/>
      <c r="G12" s="104"/>
      <c r="H12" s="66">
        <v>54000000</v>
      </c>
      <c r="I12" s="66">
        <v>54000000</v>
      </c>
      <c r="J12" s="67">
        <v>0</v>
      </c>
      <c r="K12" s="105" t="s">
        <v>7</v>
      </c>
      <c r="L12" s="105" t="s">
        <v>7</v>
      </c>
      <c r="M12" s="106">
        <v>0</v>
      </c>
      <c r="N12" s="106">
        <v>0</v>
      </c>
      <c r="O12" s="107">
        <f>SUM(M12:N12)</f>
        <v>0</v>
      </c>
    </row>
    <row r="13" spans="1:15" s="86" customFormat="1" x14ac:dyDescent="0.2">
      <c r="A13" s="87" t="s">
        <v>25</v>
      </c>
      <c r="B13" s="88"/>
      <c r="C13" s="89" t="s">
        <v>26</v>
      </c>
      <c r="D13" s="90">
        <v>24</v>
      </c>
      <c r="E13" s="90">
        <v>24</v>
      </c>
      <c r="F13" s="91">
        <v>0</v>
      </c>
      <c r="G13" s="91">
        <f>SUM(F13)/E13*100</f>
        <v>0</v>
      </c>
      <c r="H13" s="108"/>
      <c r="I13" s="108"/>
      <c r="J13" s="66"/>
      <c r="K13" s="105"/>
      <c r="L13" s="105"/>
      <c r="M13" s="70"/>
      <c r="N13" s="70"/>
      <c r="O13" s="70"/>
    </row>
    <row r="14" spans="1:15" s="86" customFormat="1" ht="25.5" x14ac:dyDescent="0.2">
      <c r="A14" s="87" t="s">
        <v>35</v>
      </c>
      <c r="B14" s="88"/>
      <c r="C14" s="89" t="s">
        <v>26</v>
      </c>
      <c r="D14" s="90">
        <v>30</v>
      </c>
      <c r="E14" s="90">
        <v>30</v>
      </c>
      <c r="F14" s="91">
        <v>0</v>
      </c>
      <c r="G14" s="91">
        <f>SUM(F14)/E14*100</f>
        <v>0</v>
      </c>
      <c r="H14" s="108"/>
      <c r="I14" s="108"/>
      <c r="J14" s="66"/>
      <c r="K14" s="105"/>
      <c r="L14" s="105"/>
      <c r="M14" s="70"/>
      <c r="N14" s="70"/>
      <c r="O14" s="70"/>
    </row>
    <row r="15" spans="1:15" ht="21.95" customHeight="1" x14ac:dyDescent="0.2">
      <c r="A15" s="168" t="s">
        <v>13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</row>
    <row r="16" spans="1:15" ht="20.100000000000001" customHeight="1" x14ac:dyDescent="0.2">
      <c r="A16" s="32" t="s">
        <v>23</v>
      </c>
      <c r="B16" s="33"/>
      <c r="C16" s="34"/>
      <c r="D16" s="35"/>
      <c r="E16" s="35"/>
      <c r="F16" s="36"/>
      <c r="G16" s="36"/>
      <c r="H16" s="37">
        <f>SUM(H20,H23,H26)</f>
        <v>1396686652</v>
      </c>
      <c r="I16" s="37">
        <f>SUM(I20,I23,I26)</f>
        <v>1396686652</v>
      </c>
      <c r="J16" s="37">
        <f>SUM(J20,J23,J26)</f>
        <v>207103859.75999999</v>
      </c>
      <c r="K16" s="38"/>
      <c r="L16" s="39"/>
      <c r="M16" s="40"/>
      <c r="N16" s="40"/>
      <c r="O16" s="40"/>
    </row>
    <row r="17" spans="1:15" ht="12.75" customHeight="1" x14ac:dyDescent="0.2">
      <c r="A17" s="24"/>
      <c r="B17" s="24"/>
      <c r="C17" s="21"/>
      <c r="D17" s="18"/>
      <c r="E17" s="18"/>
      <c r="F17" s="25"/>
      <c r="G17" s="25"/>
      <c r="H17" s="26"/>
      <c r="I17" s="27"/>
      <c r="J17" s="27"/>
      <c r="K17" s="20"/>
      <c r="L17" s="28"/>
      <c r="M17" s="29"/>
      <c r="N17" s="29"/>
      <c r="O17" s="29"/>
    </row>
    <row r="18" spans="1:15" ht="15.75" x14ac:dyDescent="0.2">
      <c r="A18" s="72" t="s">
        <v>100</v>
      </c>
      <c r="B18" s="47"/>
      <c r="C18" s="48"/>
      <c r="D18" s="49"/>
      <c r="E18" s="49"/>
      <c r="F18" s="50"/>
      <c r="G18" s="50"/>
      <c r="H18" s="51"/>
      <c r="I18" s="52"/>
      <c r="J18" s="52"/>
      <c r="K18" s="53"/>
      <c r="L18" s="53"/>
      <c r="M18" s="54"/>
      <c r="N18" s="54"/>
      <c r="O18" s="54"/>
    </row>
    <row r="19" spans="1:15" ht="12.75" customHeight="1" x14ac:dyDescent="0.2">
      <c r="A19" s="46"/>
      <c r="B19" s="47"/>
      <c r="C19" s="48"/>
      <c r="D19" s="49"/>
      <c r="E19" s="49"/>
      <c r="F19" s="50"/>
      <c r="G19" s="50"/>
      <c r="H19" s="51"/>
      <c r="I19" s="52"/>
      <c r="J19" s="52"/>
      <c r="K19" s="53"/>
      <c r="L19" s="53"/>
      <c r="M19" s="54"/>
      <c r="N19" s="54"/>
      <c r="O19" s="54"/>
    </row>
    <row r="20" spans="1:15" s="30" customFormat="1" ht="25.5" x14ac:dyDescent="0.2">
      <c r="A20" s="155" t="s">
        <v>63</v>
      </c>
      <c r="B20" s="73"/>
      <c r="C20" s="81"/>
      <c r="D20" s="75"/>
      <c r="E20" s="75"/>
      <c r="F20" s="76"/>
      <c r="G20" s="76"/>
      <c r="H20" s="66">
        <v>320420</v>
      </c>
      <c r="I20" s="66">
        <v>320420</v>
      </c>
      <c r="J20" s="67">
        <v>0</v>
      </c>
      <c r="K20" s="68" t="s">
        <v>7</v>
      </c>
      <c r="L20" s="68" t="s">
        <v>7</v>
      </c>
      <c r="M20" s="69">
        <v>50689</v>
      </c>
      <c r="N20" s="70">
        <v>34815</v>
      </c>
      <c r="O20" s="70">
        <f>SUM(M20:N20)</f>
        <v>85504</v>
      </c>
    </row>
    <row r="21" spans="1:15" s="30" customFormat="1" ht="12.75" customHeight="1" x14ac:dyDescent="0.2">
      <c r="A21" s="156" t="s">
        <v>64</v>
      </c>
      <c r="B21" s="73"/>
      <c r="C21" s="84" t="s">
        <v>66</v>
      </c>
      <c r="D21" s="85">
        <v>36</v>
      </c>
      <c r="E21" s="90">
        <v>36</v>
      </c>
      <c r="F21" s="91">
        <v>0</v>
      </c>
      <c r="G21" s="91">
        <f t="shared" ref="G21" si="1">SUM(F21)/E21*100</f>
        <v>0</v>
      </c>
      <c r="H21" s="67"/>
      <c r="I21" s="66"/>
      <c r="J21" s="66"/>
      <c r="K21" s="68"/>
      <c r="L21" s="68"/>
      <c r="M21" s="70"/>
      <c r="N21" s="70"/>
      <c r="O21" s="70"/>
    </row>
    <row r="22" spans="1:15" s="30" customFormat="1" ht="12.75" customHeight="1" x14ac:dyDescent="0.2">
      <c r="A22" s="156" t="s">
        <v>65</v>
      </c>
      <c r="B22" s="73"/>
      <c r="C22" s="84" t="s">
        <v>39</v>
      </c>
      <c r="D22" s="85">
        <v>360</v>
      </c>
      <c r="E22" s="85">
        <v>360</v>
      </c>
      <c r="F22" s="91">
        <v>78</v>
      </c>
      <c r="G22" s="91">
        <f t="shared" ref="G22:G25" si="2">SUM(F22)/E22*100</f>
        <v>21.666666666666668</v>
      </c>
      <c r="H22" s="157"/>
      <c r="I22" s="78"/>
      <c r="J22" s="78"/>
      <c r="K22" s="79"/>
      <c r="L22" s="79"/>
      <c r="M22" s="80"/>
      <c r="N22" s="80"/>
      <c r="O22" s="80"/>
    </row>
    <row r="23" spans="1:15" s="30" customFormat="1" ht="12.75" customHeight="1" x14ac:dyDescent="0.2">
      <c r="A23" s="158" t="s">
        <v>36</v>
      </c>
      <c r="B23" s="83"/>
      <c r="C23" s="102"/>
      <c r="D23" s="65"/>
      <c r="E23" s="159"/>
      <c r="F23" s="160"/>
      <c r="G23" s="160"/>
      <c r="H23" s="67">
        <v>803296.3</v>
      </c>
      <c r="I23" s="66">
        <v>803296.3</v>
      </c>
      <c r="J23" s="67">
        <v>0</v>
      </c>
      <c r="K23" s="68" t="s">
        <v>7</v>
      </c>
      <c r="L23" s="68" t="s">
        <v>7</v>
      </c>
      <c r="M23" s="70">
        <v>50689</v>
      </c>
      <c r="N23" s="70">
        <v>34815</v>
      </c>
      <c r="O23" s="70">
        <f>SUM(M23:N23)</f>
        <v>85504</v>
      </c>
    </row>
    <row r="24" spans="1:15" s="30" customFormat="1" ht="12.75" customHeight="1" x14ac:dyDescent="0.2">
      <c r="A24" s="161" t="s">
        <v>37</v>
      </c>
      <c r="B24" s="83"/>
      <c r="C24" s="84" t="s">
        <v>39</v>
      </c>
      <c r="D24" s="85">
        <v>24263</v>
      </c>
      <c r="E24" s="85">
        <v>24263</v>
      </c>
      <c r="F24" s="91">
        <v>5939</v>
      </c>
      <c r="G24" s="91">
        <f t="shared" si="2"/>
        <v>24.477599637307833</v>
      </c>
      <c r="H24" s="162"/>
      <c r="I24" s="108"/>
      <c r="J24" s="66"/>
      <c r="K24" s="68"/>
      <c r="L24" s="68"/>
      <c r="M24" s="70"/>
      <c r="N24" s="70"/>
      <c r="O24" s="70"/>
    </row>
    <row r="25" spans="1:15" s="30" customFormat="1" ht="12.75" customHeight="1" x14ac:dyDescent="0.2">
      <c r="A25" s="161" t="s">
        <v>38</v>
      </c>
      <c r="B25" s="83"/>
      <c r="C25" s="84" t="s">
        <v>39</v>
      </c>
      <c r="D25" s="85">
        <v>81680</v>
      </c>
      <c r="E25" s="85">
        <v>81680</v>
      </c>
      <c r="F25" s="91">
        <v>0</v>
      </c>
      <c r="G25" s="91">
        <f t="shared" si="2"/>
        <v>0</v>
      </c>
      <c r="H25" s="162"/>
      <c r="I25" s="108"/>
      <c r="J25" s="66"/>
      <c r="K25" s="68"/>
      <c r="L25" s="68"/>
      <c r="M25" s="70"/>
      <c r="N25" s="70"/>
      <c r="O25" s="70"/>
    </row>
    <row r="26" spans="1:15" s="30" customFormat="1" x14ac:dyDescent="0.2">
      <c r="A26" s="163" t="s">
        <v>99</v>
      </c>
      <c r="B26" s="83"/>
      <c r="C26" s="102"/>
      <c r="D26" s="65"/>
      <c r="E26" s="85"/>
      <c r="F26" s="164"/>
      <c r="G26" s="164"/>
      <c r="H26" s="71">
        <v>1395562935.7</v>
      </c>
      <c r="I26" s="66">
        <v>1395562935.7</v>
      </c>
      <c r="J26" s="67">
        <v>207103859.75999999</v>
      </c>
      <c r="K26" s="68" t="s">
        <v>7</v>
      </c>
      <c r="L26" s="68" t="s">
        <v>7</v>
      </c>
      <c r="M26" s="70">
        <v>50689</v>
      </c>
      <c r="N26" s="70">
        <v>34815</v>
      </c>
      <c r="O26" s="70">
        <f>SUM(M26:N26)</f>
        <v>85504</v>
      </c>
    </row>
    <row r="27" spans="1:15" s="30" customFormat="1" ht="12.75" customHeight="1" x14ac:dyDescent="0.2">
      <c r="A27" s="161" t="s">
        <v>67</v>
      </c>
      <c r="B27" s="83"/>
      <c r="C27" s="84" t="s">
        <v>21</v>
      </c>
      <c r="D27" s="85">
        <v>484</v>
      </c>
      <c r="E27" s="85">
        <v>484</v>
      </c>
      <c r="F27" s="91">
        <v>0</v>
      </c>
      <c r="G27" s="91">
        <f t="shared" ref="G27:G29" si="3">SUM(F27)/E27*100</f>
        <v>0</v>
      </c>
      <c r="H27" s="67"/>
      <c r="I27" s="66"/>
      <c r="J27" s="66"/>
      <c r="K27" s="68"/>
      <c r="L27" s="68"/>
      <c r="M27" s="70"/>
      <c r="N27" s="70"/>
      <c r="O27" s="70"/>
    </row>
    <row r="28" spans="1:15" s="30" customFormat="1" ht="12.75" customHeight="1" x14ac:dyDescent="0.2">
      <c r="A28" s="165" t="s">
        <v>61</v>
      </c>
      <c r="B28" s="83"/>
      <c r="C28" s="84" t="s">
        <v>24</v>
      </c>
      <c r="D28" s="85">
        <v>173368</v>
      </c>
      <c r="E28" s="85">
        <v>173368</v>
      </c>
      <c r="F28" s="91">
        <v>34895</v>
      </c>
      <c r="G28" s="91">
        <f t="shared" si="3"/>
        <v>20.127705228185132</v>
      </c>
      <c r="H28" s="67"/>
      <c r="I28" s="66"/>
      <c r="J28" s="66"/>
      <c r="K28" s="68"/>
      <c r="L28" s="68"/>
      <c r="M28" s="70"/>
      <c r="N28" s="70"/>
      <c r="O28" s="70"/>
    </row>
    <row r="29" spans="1:15" s="30" customFormat="1" ht="12.75" customHeight="1" x14ac:dyDescent="0.2">
      <c r="A29" s="165" t="s">
        <v>62</v>
      </c>
      <c r="B29" s="83"/>
      <c r="C29" s="84" t="s">
        <v>24</v>
      </c>
      <c r="D29" s="85">
        <v>79785</v>
      </c>
      <c r="E29" s="85">
        <v>79785</v>
      </c>
      <c r="F29" s="91">
        <v>11892</v>
      </c>
      <c r="G29" s="91">
        <f t="shared" si="3"/>
        <v>14.905057341605566</v>
      </c>
      <c r="H29" s="166"/>
      <c r="I29" s="43"/>
      <c r="J29" s="43"/>
      <c r="K29" s="68"/>
      <c r="L29" s="68"/>
      <c r="M29" s="167"/>
      <c r="N29" s="167"/>
      <c r="O29" s="167"/>
    </row>
    <row r="30" spans="1:15" s="30" customFormat="1" ht="12.75" customHeight="1" x14ac:dyDescent="0.2">
      <c r="A30" s="161" t="s">
        <v>95</v>
      </c>
      <c r="B30" s="83"/>
      <c r="C30" s="84" t="s">
        <v>96</v>
      </c>
      <c r="D30" s="85">
        <v>1531</v>
      </c>
      <c r="E30" s="85">
        <v>1531</v>
      </c>
      <c r="F30" s="91">
        <v>285</v>
      </c>
      <c r="G30" s="91">
        <f t="shared" ref="G30" si="4">SUM(F30)/E30*100</f>
        <v>18.6152841280209</v>
      </c>
      <c r="H30" s="166"/>
      <c r="I30" s="43"/>
      <c r="J30" s="43"/>
      <c r="K30" s="68"/>
      <c r="L30" s="68"/>
      <c r="M30" s="167"/>
      <c r="N30" s="167"/>
      <c r="O30" s="167"/>
    </row>
    <row r="31" spans="1:15" ht="12.75" customHeight="1" x14ac:dyDescent="0.2">
      <c r="A31" s="61"/>
      <c r="B31" s="44"/>
      <c r="C31" s="57"/>
      <c r="D31" s="58"/>
      <c r="E31" s="58"/>
      <c r="F31" s="59"/>
      <c r="G31" s="59"/>
      <c r="H31" s="62"/>
      <c r="I31" s="63"/>
      <c r="J31" s="63"/>
      <c r="K31" s="56"/>
      <c r="L31" s="56"/>
      <c r="M31" s="64"/>
      <c r="N31" s="64"/>
      <c r="O31" s="64"/>
    </row>
    <row r="32" spans="1:15" s="22" customFormat="1" ht="20.100000000000001" customHeight="1" x14ac:dyDescent="0.2">
      <c r="A32" s="32" t="s">
        <v>22</v>
      </c>
      <c r="B32" s="33"/>
      <c r="C32" s="34"/>
      <c r="D32" s="35"/>
      <c r="E32" s="35"/>
      <c r="F32" s="36"/>
      <c r="G32" s="36"/>
      <c r="H32" s="37">
        <f>SUM(H36)</f>
        <v>157989338.05000001</v>
      </c>
      <c r="I32" s="37">
        <f t="shared" ref="I32:J32" si="5">SUM(I36)</f>
        <v>157989338.05000001</v>
      </c>
      <c r="J32" s="37">
        <f t="shared" si="5"/>
        <v>18997270.91</v>
      </c>
      <c r="K32" s="38"/>
      <c r="L32" s="39"/>
      <c r="M32" s="40"/>
      <c r="N32" s="40"/>
      <c r="O32" s="40"/>
    </row>
    <row r="33" spans="1:15" s="30" customFormat="1" ht="12.75" customHeight="1" x14ac:dyDescent="0.2">
      <c r="A33" s="24"/>
      <c r="B33" s="24"/>
      <c r="C33" s="21"/>
      <c r="D33" s="18"/>
      <c r="E33" s="18"/>
      <c r="F33" s="25"/>
      <c r="G33" s="25"/>
      <c r="H33" s="26"/>
      <c r="I33" s="27"/>
      <c r="J33" s="27"/>
      <c r="K33" s="20"/>
      <c r="L33" s="28"/>
      <c r="M33" s="29"/>
      <c r="N33" s="29"/>
      <c r="O33" s="29"/>
    </row>
    <row r="34" spans="1:15" s="81" customFormat="1" ht="15" customHeight="1" x14ac:dyDescent="0.2">
      <c r="A34" s="72" t="s">
        <v>100</v>
      </c>
      <c r="B34" s="73"/>
      <c r="C34" s="74"/>
      <c r="D34" s="75"/>
      <c r="E34" s="75"/>
      <c r="F34" s="76"/>
      <c r="G34" s="76"/>
      <c r="H34" s="77"/>
      <c r="I34" s="78"/>
      <c r="J34" s="78"/>
      <c r="K34" s="79"/>
      <c r="L34" s="79"/>
      <c r="M34" s="80"/>
      <c r="N34" s="80"/>
      <c r="O34" s="80"/>
    </row>
    <row r="35" spans="1:15" s="81" customFormat="1" ht="12.75" customHeight="1" x14ac:dyDescent="0.2">
      <c r="A35" s="72"/>
      <c r="B35" s="73"/>
      <c r="C35" s="74"/>
      <c r="D35" s="75"/>
      <c r="E35" s="75"/>
      <c r="F35" s="76"/>
      <c r="G35" s="76"/>
      <c r="H35" s="77"/>
      <c r="I35" s="78"/>
      <c r="J35" s="78"/>
      <c r="K35" s="79"/>
      <c r="L35" s="79"/>
      <c r="M35" s="80"/>
      <c r="N35" s="80"/>
      <c r="O35" s="80"/>
    </row>
    <row r="36" spans="1:15" s="86" customFormat="1" x14ac:dyDescent="0.2">
      <c r="A36" s="82" t="s">
        <v>40</v>
      </c>
      <c r="B36" s="83"/>
      <c r="C36" s="84"/>
      <c r="D36" s="65"/>
      <c r="E36" s="85"/>
      <c r="F36" s="42"/>
      <c r="G36" s="42"/>
      <c r="H36" s="66">
        <v>157989338.05000001</v>
      </c>
      <c r="I36" s="66">
        <v>157989338.05000001</v>
      </c>
      <c r="J36" s="67">
        <v>18997270.91</v>
      </c>
      <c r="K36" s="68" t="s">
        <v>7</v>
      </c>
      <c r="L36" s="68" t="s">
        <v>7</v>
      </c>
      <c r="M36" s="70">
        <v>50689</v>
      </c>
      <c r="N36" s="70">
        <v>34815</v>
      </c>
      <c r="O36" s="70">
        <f>SUM(M36:N36)</f>
        <v>85504</v>
      </c>
    </row>
    <row r="37" spans="1:15" s="86" customFormat="1" x14ac:dyDescent="0.2">
      <c r="A37" s="87" t="s">
        <v>75</v>
      </c>
      <c r="B37" s="88"/>
      <c r="C37" s="89" t="s">
        <v>18</v>
      </c>
      <c r="D37" s="90">
        <v>4</v>
      </c>
      <c r="E37" s="90">
        <v>4</v>
      </c>
      <c r="F37" s="91">
        <v>0</v>
      </c>
      <c r="G37" s="92">
        <f t="shared" ref="G37:G48" si="6">SUM(F37)/E37*100</f>
        <v>0</v>
      </c>
      <c r="H37" s="66"/>
      <c r="I37" s="66"/>
      <c r="J37" s="43"/>
      <c r="K37" s="68"/>
      <c r="L37" s="68"/>
      <c r="M37" s="154"/>
      <c r="N37" s="154"/>
      <c r="O37" s="154"/>
    </row>
    <row r="38" spans="1:15" s="86" customFormat="1" x14ac:dyDescent="0.2">
      <c r="A38" s="87" t="s">
        <v>76</v>
      </c>
      <c r="B38" s="88"/>
      <c r="C38" s="89" t="s">
        <v>77</v>
      </c>
      <c r="D38" s="90">
        <v>14</v>
      </c>
      <c r="E38" s="90">
        <v>14</v>
      </c>
      <c r="F38" s="91">
        <v>2</v>
      </c>
      <c r="G38" s="92">
        <f t="shared" ref="G38:G46" si="7">SUM(F38)/E38*100</f>
        <v>14.285714285714285</v>
      </c>
      <c r="H38" s="43"/>
      <c r="I38" s="43"/>
      <c r="J38" s="43"/>
      <c r="K38" s="68"/>
      <c r="L38" s="68"/>
      <c r="M38" s="154"/>
      <c r="N38" s="154"/>
      <c r="O38" s="154"/>
    </row>
    <row r="39" spans="1:15" s="86" customFormat="1" x14ac:dyDescent="0.2">
      <c r="A39" s="87" t="s">
        <v>78</v>
      </c>
      <c r="B39" s="94"/>
      <c r="C39" s="89" t="s">
        <v>79</v>
      </c>
      <c r="D39" s="90">
        <v>450</v>
      </c>
      <c r="E39" s="90">
        <v>450</v>
      </c>
      <c r="F39" s="91">
        <v>0</v>
      </c>
      <c r="G39" s="91">
        <f t="shared" si="7"/>
        <v>0</v>
      </c>
      <c r="H39" s="43"/>
      <c r="I39" s="43"/>
      <c r="J39" s="43"/>
      <c r="K39" s="68"/>
      <c r="L39" s="68"/>
      <c r="M39" s="154"/>
      <c r="N39" s="154"/>
      <c r="O39" s="154"/>
    </row>
    <row r="40" spans="1:15" s="86" customFormat="1" x14ac:dyDescent="0.2">
      <c r="A40" s="87" t="s">
        <v>97</v>
      </c>
      <c r="B40" s="94"/>
      <c r="C40" s="89" t="s">
        <v>19</v>
      </c>
      <c r="D40" s="90">
        <v>280</v>
      </c>
      <c r="E40" s="90">
        <v>280</v>
      </c>
      <c r="F40" s="91">
        <v>70</v>
      </c>
      <c r="G40" s="91">
        <f t="shared" si="7"/>
        <v>25</v>
      </c>
      <c r="H40" s="43"/>
      <c r="I40" s="43"/>
      <c r="J40" s="43"/>
      <c r="K40" s="68"/>
      <c r="L40" s="68"/>
      <c r="M40" s="154"/>
      <c r="N40" s="154"/>
      <c r="O40" s="154"/>
    </row>
    <row r="41" spans="1:15" s="86" customFormat="1" ht="25.5" x14ac:dyDescent="0.2">
      <c r="A41" s="87" t="s">
        <v>80</v>
      </c>
      <c r="B41" s="88"/>
      <c r="C41" s="89" t="s">
        <v>81</v>
      </c>
      <c r="D41" s="90">
        <v>1</v>
      </c>
      <c r="E41" s="90">
        <v>1</v>
      </c>
      <c r="F41" s="91">
        <v>0</v>
      </c>
      <c r="G41" s="92">
        <f>SUM(F41)/E41*100</f>
        <v>0</v>
      </c>
      <c r="H41" s="43"/>
      <c r="I41" s="43"/>
      <c r="J41" s="43"/>
      <c r="K41" s="68"/>
      <c r="L41" s="68"/>
      <c r="M41" s="154"/>
      <c r="N41" s="154"/>
      <c r="O41" s="154"/>
    </row>
    <row r="42" spans="1:15" s="86" customFormat="1" x14ac:dyDescent="0.2">
      <c r="A42" s="87" t="s">
        <v>83</v>
      </c>
      <c r="B42" s="88"/>
      <c r="C42" s="89" t="s">
        <v>82</v>
      </c>
      <c r="D42" s="90">
        <v>4</v>
      </c>
      <c r="E42" s="90">
        <v>4</v>
      </c>
      <c r="F42" s="91">
        <v>1</v>
      </c>
      <c r="G42" s="92">
        <f t="shared" si="7"/>
        <v>25</v>
      </c>
      <c r="H42" s="43"/>
      <c r="I42" s="43"/>
      <c r="J42" s="43"/>
      <c r="K42" s="68"/>
      <c r="L42" s="68"/>
      <c r="M42" s="154"/>
      <c r="N42" s="154"/>
      <c r="O42" s="154"/>
    </row>
    <row r="43" spans="1:15" s="86" customFormat="1" x14ac:dyDescent="0.2">
      <c r="A43" s="87" t="s">
        <v>84</v>
      </c>
      <c r="B43" s="88"/>
      <c r="C43" s="89" t="s">
        <v>20</v>
      </c>
      <c r="D43" s="90">
        <v>110</v>
      </c>
      <c r="E43" s="90">
        <v>110</v>
      </c>
      <c r="F43" s="91">
        <v>14</v>
      </c>
      <c r="G43" s="92">
        <f t="shared" si="7"/>
        <v>12.727272727272727</v>
      </c>
      <c r="H43" s="43"/>
      <c r="I43" s="43"/>
      <c r="J43" s="43"/>
      <c r="K43" s="68"/>
      <c r="L43" s="68"/>
      <c r="M43" s="154"/>
      <c r="N43" s="154"/>
      <c r="O43" s="154"/>
    </row>
    <row r="44" spans="1:15" s="86" customFormat="1" x14ac:dyDescent="0.2">
      <c r="A44" s="87" t="s">
        <v>85</v>
      </c>
      <c r="B44" s="88"/>
      <c r="C44" s="89" t="s">
        <v>19</v>
      </c>
      <c r="D44" s="90">
        <v>42</v>
      </c>
      <c r="E44" s="90">
        <v>42</v>
      </c>
      <c r="F44" s="91">
        <v>10</v>
      </c>
      <c r="G44" s="92">
        <f>SUM(F44)/E44*100</f>
        <v>23.809523809523807</v>
      </c>
      <c r="H44" s="43"/>
      <c r="I44" s="43"/>
      <c r="J44" s="43"/>
      <c r="K44" s="68"/>
      <c r="L44" s="68"/>
      <c r="M44" s="154"/>
      <c r="N44" s="154"/>
      <c r="O44" s="154"/>
    </row>
    <row r="45" spans="1:15" s="86" customFormat="1" x14ac:dyDescent="0.2">
      <c r="A45" s="87" t="s">
        <v>86</v>
      </c>
      <c r="B45" s="88"/>
      <c r="C45" s="89" t="s">
        <v>21</v>
      </c>
      <c r="D45" s="90">
        <v>185</v>
      </c>
      <c r="E45" s="90">
        <v>185</v>
      </c>
      <c r="F45" s="91">
        <v>0</v>
      </c>
      <c r="G45" s="92">
        <f>SUM(F45)/E45*100</f>
        <v>0</v>
      </c>
      <c r="H45" s="43"/>
      <c r="I45" s="43"/>
      <c r="J45" s="43"/>
      <c r="K45" s="68"/>
      <c r="L45" s="68"/>
      <c r="M45" s="154"/>
      <c r="N45" s="154"/>
      <c r="O45" s="154"/>
    </row>
    <row r="46" spans="1:15" s="86" customFormat="1" x14ac:dyDescent="0.2">
      <c r="A46" s="87" t="s">
        <v>87</v>
      </c>
      <c r="B46" s="88"/>
      <c r="C46" s="89" t="s">
        <v>19</v>
      </c>
      <c r="D46" s="90">
        <v>2140</v>
      </c>
      <c r="E46" s="90">
        <v>2140</v>
      </c>
      <c r="F46" s="91">
        <v>540</v>
      </c>
      <c r="G46" s="92">
        <f t="shared" si="7"/>
        <v>25.233644859813083</v>
      </c>
      <c r="H46" s="43"/>
      <c r="I46" s="43"/>
      <c r="J46" s="43"/>
      <c r="K46" s="68"/>
      <c r="L46" s="68"/>
      <c r="M46" s="154"/>
      <c r="N46" s="154"/>
      <c r="O46" s="154"/>
    </row>
    <row r="47" spans="1:15" s="134" customFormat="1" ht="12.75" customHeight="1" x14ac:dyDescent="0.2">
      <c r="A47" s="87" t="s">
        <v>88</v>
      </c>
      <c r="B47" s="88"/>
      <c r="C47" s="89" t="s">
        <v>89</v>
      </c>
      <c r="D47" s="115" t="s">
        <v>101</v>
      </c>
      <c r="E47" s="90">
        <v>4</v>
      </c>
      <c r="F47" s="91">
        <v>1</v>
      </c>
      <c r="G47" s="92">
        <f t="shared" si="6"/>
        <v>25</v>
      </c>
      <c r="H47" s="166"/>
      <c r="I47" s="166"/>
      <c r="J47" s="166"/>
      <c r="K47" s="132"/>
      <c r="L47" s="132"/>
      <c r="M47" s="191"/>
      <c r="N47" s="191"/>
      <c r="O47" s="191"/>
    </row>
    <row r="48" spans="1:15" s="86" customFormat="1" x14ac:dyDescent="0.2">
      <c r="A48" s="87" t="s">
        <v>14</v>
      </c>
      <c r="B48" s="88"/>
      <c r="C48" s="89" t="s">
        <v>19</v>
      </c>
      <c r="D48" s="90">
        <v>50</v>
      </c>
      <c r="E48" s="90">
        <v>50</v>
      </c>
      <c r="F48" s="91">
        <v>0</v>
      </c>
      <c r="G48" s="92">
        <f t="shared" si="6"/>
        <v>0</v>
      </c>
      <c r="H48" s="43"/>
      <c r="I48" s="43"/>
      <c r="J48" s="43"/>
      <c r="K48" s="68"/>
      <c r="L48" s="68"/>
      <c r="M48" s="154"/>
      <c r="N48" s="154"/>
      <c r="O48" s="154"/>
    </row>
    <row r="49" spans="1:18" s="86" customFormat="1" x14ac:dyDescent="0.2">
      <c r="A49" s="87" t="s">
        <v>15</v>
      </c>
      <c r="B49" s="88"/>
      <c r="C49" s="89" t="s">
        <v>19</v>
      </c>
      <c r="D49" s="90">
        <v>12</v>
      </c>
      <c r="E49" s="90">
        <v>12</v>
      </c>
      <c r="F49" s="91">
        <v>0</v>
      </c>
      <c r="G49" s="92">
        <f>SUM(F49)/E49*100</f>
        <v>0</v>
      </c>
      <c r="H49" s="43"/>
      <c r="I49" s="43"/>
      <c r="J49" s="43"/>
      <c r="K49" s="68"/>
      <c r="L49" s="68"/>
      <c r="M49" s="154"/>
      <c r="N49" s="154"/>
      <c r="O49" s="154"/>
    </row>
    <row r="50" spans="1:18" s="86" customFormat="1" x14ac:dyDescent="0.2">
      <c r="A50" s="87" t="s">
        <v>16</v>
      </c>
      <c r="B50" s="88"/>
      <c r="C50" s="89" t="s">
        <v>19</v>
      </c>
      <c r="D50" s="90">
        <v>521</v>
      </c>
      <c r="E50" s="90">
        <v>521</v>
      </c>
      <c r="F50" s="91">
        <v>0</v>
      </c>
      <c r="G50" s="92">
        <f>SUM(F50)/E50*100</f>
        <v>0</v>
      </c>
      <c r="H50" s="43"/>
      <c r="I50" s="43"/>
      <c r="J50" s="43"/>
      <c r="K50" s="68"/>
      <c r="L50" s="68"/>
      <c r="M50" s="154"/>
      <c r="N50" s="154"/>
      <c r="O50" s="154"/>
    </row>
    <row r="51" spans="1:18" s="86" customFormat="1" x14ac:dyDescent="0.2">
      <c r="A51" s="87" t="s">
        <v>17</v>
      </c>
      <c r="B51" s="88"/>
      <c r="C51" s="89" t="s">
        <v>21</v>
      </c>
      <c r="D51" s="90">
        <v>242</v>
      </c>
      <c r="E51" s="90">
        <v>242</v>
      </c>
      <c r="F51" s="91">
        <v>0</v>
      </c>
      <c r="G51" s="92">
        <f>SUM(F51)/E51*100</f>
        <v>0</v>
      </c>
      <c r="H51" s="43"/>
      <c r="I51" s="43"/>
      <c r="J51" s="43"/>
      <c r="K51" s="68"/>
      <c r="L51" s="68"/>
      <c r="M51" s="154"/>
      <c r="N51" s="154"/>
      <c r="O51" s="154"/>
    </row>
    <row r="52" spans="1:18" s="86" customFormat="1" x14ac:dyDescent="0.2">
      <c r="A52" s="95" t="s">
        <v>90</v>
      </c>
      <c r="B52" s="83"/>
      <c r="C52" s="84" t="s">
        <v>81</v>
      </c>
      <c r="D52" s="85">
        <v>12</v>
      </c>
      <c r="E52" s="85">
        <v>12</v>
      </c>
      <c r="F52" s="91">
        <v>3</v>
      </c>
      <c r="G52" s="43">
        <f>SUM(F52)/E52*100</f>
        <v>25</v>
      </c>
      <c r="H52" s="43"/>
      <c r="I52" s="43"/>
      <c r="J52" s="43"/>
      <c r="K52" s="68"/>
      <c r="L52" s="68"/>
      <c r="M52" s="154"/>
      <c r="N52" s="154"/>
      <c r="O52" s="154"/>
    </row>
    <row r="53" spans="1:18" s="86" customFormat="1" x14ac:dyDescent="0.2">
      <c r="A53" s="95"/>
      <c r="B53" s="83"/>
      <c r="C53" s="84"/>
      <c r="D53" s="85"/>
      <c r="E53" s="85"/>
      <c r="F53" s="91"/>
      <c r="G53" s="43"/>
      <c r="H53" s="43"/>
      <c r="I53" s="43"/>
      <c r="J53" s="43"/>
      <c r="K53" s="68"/>
      <c r="L53" s="68"/>
      <c r="M53" s="93"/>
      <c r="N53" s="93"/>
      <c r="O53" s="93"/>
    </row>
    <row r="54" spans="1:18" s="31" customFormat="1" ht="21.95" customHeight="1" x14ac:dyDescent="0.25">
      <c r="A54" s="168" t="s">
        <v>27</v>
      </c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</row>
    <row r="55" spans="1:18" s="41" customFormat="1" ht="20.100000000000001" customHeight="1" x14ac:dyDescent="0.2">
      <c r="A55" s="32" t="s">
        <v>28</v>
      </c>
      <c r="B55" s="33"/>
      <c r="C55" s="34"/>
      <c r="D55" s="35"/>
      <c r="E55" s="35"/>
      <c r="F55" s="36"/>
      <c r="G55" s="36"/>
      <c r="H55" s="37">
        <f>SUM(H59,H62,H64,H74,H76,H79,H82,H87,H91)</f>
        <v>4443359747.6500006</v>
      </c>
      <c r="I55" s="37">
        <f>SUM(I59,I62,I64,I74,I76,I79,I82,I87,I91)</f>
        <v>4443359747.6500006</v>
      </c>
      <c r="J55" s="37">
        <f>SUM(J59,J62,J64,J74,J76,J79,J82,J87,J91)</f>
        <v>795794650.27999997</v>
      </c>
      <c r="K55" s="38"/>
      <c r="L55" s="39"/>
      <c r="M55" s="40"/>
      <c r="N55" s="40"/>
      <c r="O55" s="40"/>
    </row>
    <row r="56" spans="1:18" s="86" customFormat="1" ht="12.75" customHeight="1" x14ac:dyDescent="0.2">
      <c r="A56" s="96"/>
      <c r="B56" s="96"/>
      <c r="C56" s="74"/>
      <c r="D56" s="97"/>
      <c r="E56" s="97"/>
      <c r="F56" s="98"/>
      <c r="G56" s="98"/>
      <c r="H56" s="99"/>
      <c r="I56" s="100"/>
      <c r="J56" s="100"/>
      <c r="K56" s="84"/>
      <c r="L56" s="79"/>
      <c r="M56" s="101"/>
      <c r="N56" s="101"/>
      <c r="O56" s="101"/>
    </row>
    <row r="57" spans="1:18" s="55" customFormat="1" ht="15" customHeight="1" x14ac:dyDescent="0.2">
      <c r="A57" s="72" t="s">
        <v>100</v>
      </c>
      <c r="B57" s="110"/>
      <c r="C57" s="111"/>
      <c r="D57" s="112"/>
      <c r="E57" s="112"/>
      <c r="F57" s="113"/>
      <c r="G57" s="113"/>
      <c r="H57" s="60"/>
      <c r="I57" s="52"/>
      <c r="J57" s="52"/>
      <c r="K57" s="53"/>
      <c r="L57" s="53"/>
      <c r="M57" s="54"/>
      <c r="N57" s="54"/>
      <c r="O57" s="54"/>
    </row>
    <row r="58" spans="1:18" s="55" customFormat="1" ht="12.75" customHeight="1" x14ac:dyDescent="0.2">
      <c r="A58" s="109"/>
      <c r="B58" s="110"/>
      <c r="C58" s="111"/>
      <c r="D58" s="112"/>
      <c r="E58" s="112"/>
      <c r="F58" s="113"/>
      <c r="G58" s="113"/>
      <c r="H58" s="60"/>
      <c r="I58" s="52"/>
      <c r="J58" s="52"/>
      <c r="K58" s="53"/>
      <c r="L58" s="53"/>
      <c r="M58" s="54"/>
      <c r="N58" s="54"/>
      <c r="O58" s="54"/>
    </row>
    <row r="59" spans="1:18" s="86" customFormat="1" ht="12.75" customHeight="1" x14ac:dyDescent="0.2">
      <c r="A59" s="116" t="s">
        <v>41</v>
      </c>
      <c r="B59" s="88"/>
      <c r="C59" s="117"/>
      <c r="D59" s="118"/>
      <c r="E59" s="118"/>
      <c r="F59" s="92"/>
      <c r="G59" s="92"/>
      <c r="H59" s="67">
        <v>4054456731.4099998</v>
      </c>
      <c r="I59" s="66">
        <v>4054456731.4099998</v>
      </c>
      <c r="J59" s="67">
        <v>743802282.08000004</v>
      </c>
      <c r="K59" s="105" t="s">
        <v>7</v>
      </c>
      <c r="L59" s="105" t="s">
        <v>7</v>
      </c>
      <c r="M59" s="70">
        <v>6869</v>
      </c>
      <c r="N59" s="70">
        <v>4269</v>
      </c>
      <c r="O59" s="70">
        <f t="shared" ref="O59" si="8">SUM(M59:N59)</f>
        <v>11138</v>
      </c>
      <c r="P59" s="119"/>
      <c r="Q59" s="120"/>
    </row>
    <row r="60" spans="1:18" s="86" customFormat="1" ht="12.75" customHeight="1" x14ac:dyDescent="0.2">
      <c r="A60" s="87" t="s">
        <v>60</v>
      </c>
      <c r="B60" s="88"/>
      <c r="C60" s="89" t="s">
        <v>29</v>
      </c>
      <c r="D60" s="90">
        <v>134619</v>
      </c>
      <c r="E60" s="90">
        <v>134619</v>
      </c>
      <c r="F60" s="92">
        <v>33309</v>
      </c>
      <c r="G60" s="92">
        <f>SUM(F60)/E60*100</f>
        <v>24.743164040737192</v>
      </c>
      <c r="H60" s="67"/>
      <c r="I60" s="66"/>
      <c r="J60" s="121"/>
      <c r="K60" s="105"/>
      <c r="L60" s="105"/>
      <c r="M60" s="122"/>
      <c r="N60" s="122"/>
      <c r="O60" s="122"/>
      <c r="Q60" s="120"/>
    </row>
    <row r="61" spans="1:18" s="86" customFormat="1" ht="12.75" customHeight="1" x14ac:dyDescent="0.2">
      <c r="A61" s="87" t="s">
        <v>30</v>
      </c>
      <c r="B61" s="88"/>
      <c r="C61" s="89" t="s">
        <v>20</v>
      </c>
      <c r="D61" s="90">
        <v>450</v>
      </c>
      <c r="E61" s="90">
        <v>450</v>
      </c>
      <c r="F61" s="91">
        <v>169</v>
      </c>
      <c r="G61" s="91">
        <f>SUM(F61)/E61*100</f>
        <v>37.55555555555555</v>
      </c>
      <c r="H61" s="67"/>
      <c r="I61" s="66"/>
      <c r="J61" s="121"/>
      <c r="K61" s="105"/>
      <c r="L61" s="105"/>
      <c r="M61" s="123"/>
      <c r="N61" s="123"/>
      <c r="O61" s="123"/>
      <c r="Q61" s="124"/>
    </row>
    <row r="62" spans="1:18" s="86" customFormat="1" x14ac:dyDescent="0.2">
      <c r="A62" s="116" t="s">
        <v>42</v>
      </c>
      <c r="B62" s="88"/>
      <c r="C62" s="117"/>
      <c r="D62" s="125"/>
      <c r="E62" s="90"/>
      <c r="F62" s="125"/>
      <c r="G62" s="91"/>
      <c r="H62" s="67">
        <v>3223292.82</v>
      </c>
      <c r="I62" s="66">
        <v>3223292.82</v>
      </c>
      <c r="J62" s="67">
        <v>432291.72</v>
      </c>
      <c r="K62" s="105" t="s">
        <v>7</v>
      </c>
      <c r="L62" s="105" t="s">
        <v>7</v>
      </c>
      <c r="M62" s="70">
        <v>34</v>
      </c>
      <c r="N62" s="70">
        <v>2</v>
      </c>
      <c r="O62" s="70">
        <f>SUM(M62:N62)</f>
        <v>36</v>
      </c>
    </row>
    <row r="63" spans="1:18" s="86" customFormat="1" x14ac:dyDescent="0.2">
      <c r="A63" s="87" t="s">
        <v>68</v>
      </c>
      <c r="B63" s="88"/>
      <c r="C63" s="89" t="s">
        <v>29</v>
      </c>
      <c r="D63" s="90">
        <v>444</v>
      </c>
      <c r="E63" s="90">
        <v>444</v>
      </c>
      <c r="F63" s="91">
        <v>109</v>
      </c>
      <c r="G63" s="92">
        <f>SUM(F63)/E63*100</f>
        <v>24.54954954954955</v>
      </c>
      <c r="H63" s="67"/>
      <c r="I63" s="66"/>
      <c r="J63" s="66"/>
      <c r="K63" s="105"/>
      <c r="L63" s="105"/>
      <c r="M63" s="126"/>
      <c r="N63" s="126"/>
      <c r="O63" s="126"/>
      <c r="Q63" s="120"/>
      <c r="R63" s="120"/>
    </row>
    <row r="64" spans="1:18" s="86" customFormat="1" x14ac:dyDescent="0.2">
      <c r="A64" s="116" t="s">
        <v>43</v>
      </c>
      <c r="B64" s="88"/>
      <c r="C64" s="117"/>
      <c r="D64" s="90"/>
      <c r="E64" s="90"/>
      <c r="F64" s="90"/>
      <c r="G64" s="92"/>
      <c r="H64" s="67">
        <v>34196217.57</v>
      </c>
      <c r="I64" s="66">
        <v>34196217.57</v>
      </c>
      <c r="J64" s="67">
        <v>2136832.9099999997</v>
      </c>
      <c r="K64" s="105" t="s">
        <v>7</v>
      </c>
      <c r="L64" s="105" t="s">
        <v>7</v>
      </c>
      <c r="M64" s="126">
        <v>7248</v>
      </c>
      <c r="N64" s="126">
        <v>5037</v>
      </c>
      <c r="O64" s="126">
        <f t="shared" ref="O64" si="9">SUM(M64:N64)</f>
        <v>12285</v>
      </c>
      <c r="Q64" s="120"/>
      <c r="R64" s="120"/>
    </row>
    <row r="65" spans="1:19" s="86" customFormat="1" ht="12.75" customHeight="1" x14ac:dyDescent="0.2">
      <c r="A65" s="87" t="s">
        <v>69</v>
      </c>
      <c r="B65" s="88"/>
      <c r="C65" s="89" t="s">
        <v>29</v>
      </c>
      <c r="D65" s="90">
        <v>262</v>
      </c>
      <c r="E65" s="90">
        <v>262</v>
      </c>
      <c r="F65" s="91">
        <v>17</v>
      </c>
      <c r="G65" s="91">
        <f t="shared" ref="G65:G66" si="10">SUM(F65)/E65*100</f>
        <v>6.4885496183206106</v>
      </c>
      <c r="H65" s="67"/>
      <c r="I65" s="66"/>
      <c r="J65" s="66"/>
      <c r="K65" s="68"/>
      <c r="L65" s="127"/>
      <c r="M65" s="128"/>
      <c r="N65" s="128"/>
      <c r="O65" s="128"/>
      <c r="Q65" s="124"/>
      <c r="R65" s="120"/>
      <c r="S65" s="129"/>
    </row>
    <row r="66" spans="1:19" s="86" customFormat="1" ht="12.75" customHeight="1" x14ac:dyDescent="0.2">
      <c r="A66" s="87" t="s">
        <v>44</v>
      </c>
      <c r="B66" s="88"/>
      <c r="C66" s="89" t="s">
        <v>29</v>
      </c>
      <c r="D66" s="90">
        <v>450</v>
      </c>
      <c r="E66" s="90">
        <v>450</v>
      </c>
      <c r="F66" s="91">
        <v>1</v>
      </c>
      <c r="G66" s="91">
        <f t="shared" si="10"/>
        <v>0.22222222222222221</v>
      </c>
      <c r="H66" s="67"/>
      <c r="I66" s="66"/>
      <c r="J66" s="66"/>
      <c r="K66" s="68"/>
      <c r="L66" s="127"/>
      <c r="M66" s="128"/>
      <c r="N66" s="128"/>
      <c r="O66" s="128"/>
    </row>
    <row r="67" spans="1:19" s="86" customFormat="1" ht="12.75" customHeight="1" x14ac:dyDescent="0.2">
      <c r="A67" s="87" t="s">
        <v>91</v>
      </c>
      <c r="B67" s="88"/>
      <c r="C67" s="89" t="s">
        <v>92</v>
      </c>
      <c r="D67" s="90">
        <v>40000</v>
      </c>
      <c r="E67" s="90">
        <v>40000</v>
      </c>
      <c r="F67" s="91">
        <v>10626</v>
      </c>
      <c r="G67" s="91">
        <f t="shared" ref="G67" si="11">SUM(F67)/E67*100</f>
        <v>26.565000000000001</v>
      </c>
      <c r="H67" s="67"/>
      <c r="I67" s="66"/>
      <c r="J67" s="66"/>
      <c r="K67" s="68"/>
      <c r="L67" s="127"/>
      <c r="M67" s="128"/>
      <c r="N67" s="128"/>
      <c r="O67" s="128"/>
    </row>
    <row r="68" spans="1:19" s="86" customFormat="1" x14ac:dyDescent="0.2">
      <c r="A68" s="138"/>
      <c r="B68" s="139"/>
      <c r="C68" s="140"/>
      <c r="D68" s="141"/>
      <c r="E68" s="141"/>
      <c r="F68" s="142"/>
      <c r="G68" s="142"/>
      <c r="H68" s="144"/>
      <c r="I68" s="145"/>
      <c r="J68" s="145"/>
      <c r="K68" s="146"/>
      <c r="L68" s="147"/>
      <c r="M68" s="148"/>
      <c r="N68" s="148"/>
      <c r="O68" s="148"/>
    </row>
    <row r="69" spans="1:19" s="86" customFormat="1" ht="5.0999999999999996" customHeight="1" x14ac:dyDescent="0.2">
      <c r="A69" s="87"/>
      <c r="B69" s="88"/>
      <c r="C69" s="89"/>
      <c r="D69" s="90"/>
      <c r="E69" s="90"/>
      <c r="F69" s="91"/>
      <c r="G69" s="91"/>
      <c r="H69" s="67"/>
      <c r="I69" s="66"/>
      <c r="J69" s="66"/>
      <c r="K69" s="68"/>
      <c r="L69" s="127"/>
      <c r="M69" s="128"/>
      <c r="N69" s="128"/>
      <c r="O69" s="128"/>
    </row>
    <row r="70" spans="1:19" s="86" customFormat="1" ht="21.75" customHeight="1" x14ac:dyDescent="0.2">
      <c r="A70" s="192" t="s">
        <v>27</v>
      </c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</row>
    <row r="71" spans="1:19" s="86" customFormat="1" ht="21.75" customHeight="1" x14ac:dyDescent="0.2">
      <c r="A71" s="194" t="s">
        <v>28</v>
      </c>
      <c r="B71" s="195"/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</row>
    <row r="72" spans="1:19" s="134" customFormat="1" ht="5.0999999999999996" customHeight="1" x14ac:dyDescent="0.2">
      <c r="A72" s="196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</row>
    <row r="73" spans="1:19" s="86" customFormat="1" ht="25.5" x14ac:dyDescent="0.2">
      <c r="A73" s="87" t="s">
        <v>93</v>
      </c>
      <c r="B73" s="88"/>
      <c r="C73" s="89" t="s">
        <v>29</v>
      </c>
      <c r="D73" s="90">
        <v>5100</v>
      </c>
      <c r="E73" s="90">
        <v>5100</v>
      </c>
      <c r="F73" s="91">
        <v>1641</v>
      </c>
      <c r="G73" s="91">
        <f t="shared" ref="G73" si="12">SUM(F73)/E73*100</f>
        <v>32.176470588235297</v>
      </c>
      <c r="H73" s="67"/>
      <c r="I73" s="66"/>
      <c r="J73" s="66"/>
      <c r="K73" s="68"/>
      <c r="L73" s="127"/>
      <c r="M73" s="128"/>
      <c r="N73" s="128"/>
      <c r="O73" s="128"/>
    </row>
    <row r="74" spans="1:19" s="86" customFormat="1" x14ac:dyDescent="0.2">
      <c r="A74" s="116" t="s">
        <v>31</v>
      </c>
      <c r="B74" s="88"/>
      <c r="C74" s="117"/>
      <c r="D74" s="90"/>
      <c r="E74" s="90"/>
      <c r="F74" s="91"/>
      <c r="G74" s="92"/>
      <c r="H74" s="67">
        <v>2880000</v>
      </c>
      <c r="I74" s="67">
        <v>2880000</v>
      </c>
      <c r="J74" s="67">
        <v>598890.56999999995</v>
      </c>
      <c r="K74" s="130" t="s">
        <v>7</v>
      </c>
      <c r="L74" s="130" t="s">
        <v>7</v>
      </c>
      <c r="M74" s="126">
        <v>6880</v>
      </c>
      <c r="N74" s="126">
        <v>4276</v>
      </c>
      <c r="O74" s="126">
        <f>SUM(M74:N74)</f>
        <v>11156</v>
      </c>
      <c r="P74" s="131"/>
    </row>
    <row r="75" spans="1:19" s="86" customFormat="1" ht="12.75" customHeight="1" x14ac:dyDescent="0.2">
      <c r="A75" s="87" t="s">
        <v>94</v>
      </c>
      <c r="B75" s="88"/>
      <c r="C75" s="89" t="s">
        <v>32</v>
      </c>
      <c r="D75" s="90">
        <v>135331</v>
      </c>
      <c r="E75" s="90">
        <v>135331</v>
      </c>
      <c r="F75" s="91">
        <v>33327</v>
      </c>
      <c r="G75" s="91">
        <f t="shared" ref="G75" si="13">SUM(F75)/E75*100</f>
        <v>24.626286660114829</v>
      </c>
      <c r="H75" s="67"/>
      <c r="I75" s="67"/>
      <c r="J75" s="67"/>
      <c r="K75" s="132"/>
      <c r="L75" s="133"/>
      <c r="M75" s="128"/>
      <c r="N75" s="128"/>
      <c r="O75" s="128"/>
      <c r="P75" s="134"/>
    </row>
    <row r="76" spans="1:19" s="86" customFormat="1" x14ac:dyDescent="0.2">
      <c r="A76" s="116" t="s">
        <v>45</v>
      </c>
      <c r="B76" s="88"/>
      <c r="C76" s="117"/>
      <c r="D76" s="118"/>
      <c r="E76" s="90"/>
      <c r="F76" s="92"/>
      <c r="G76" s="92"/>
      <c r="H76" s="67">
        <v>15483271.060000001</v>
      </c>
      <c r="I76" s="67">
        <v>15483271.060000001</v>
      </c>
      <c r="J76" s="67">
        <v>2365709.67</v>
      </c>
      <c r="K76" s="130" t="s">
        <v>7</v>
      </c>
      <c r="L76" s="130" t="s">
        <v>7</v>
      </c>
      <c r="M76" s="135">
        <v>1833</v>
      </c>
      <c r="N76" s="135">
        <v>932</v>
      </c>
      <c r="O76" s="135">
        <f t="shared" ref="O76" si="14">SUM(M76:N76)</f>
        <v>2765</v>
      </c>
      <c r="P76" s="134"/>
    </row>
    <row r="77" spans="1:19" s="86" customFormat="1" x14ac:dyDescent="0.2">
      <c r="A77" s="87" t="s">
        <v>46</v>
      </c>
      <c r="B77" s="88"/>
      <c r="C77" s="136" t="s">
        <v>48</v>
      </c>
      <c r="D77" s="90">
        <v>17677</v>
      </c>
      <c r="E77" s="90">
        <v>17677</v>
      </c>
      <c r="F77" s="92">
        <v>6412</v>
      </c>
      <c r="G77" s="92">
        <f t="shared" ref="G77" si="15">SUM(F77)/E77*100</f>
        <v>36.27312326752277</v>
      </c>
      <c r="H77" s="67"/>
      <c r="I77" s="67"/>
      <c r="J77" s="67"/>
      <c r="K77" s="132"/>
      <c r="L77" s="133"/>
      <c r="M77" s="128"/>
      <c r="N77" s="128"/>
      <c r="O77" s="128"/>
      <c r="P77" s="134"/>
    </row>
    <row r="78" spans="1:19" s="86" customFormat="1" x14ac:dyDescent="0.2">
      <c r="A78" s="87" t="s">
        <v>47</v>
      </c>
      <c r="B78" s="88"/>
      <c r="C78" s="136" t="s">
        <v>48</v>
      </c>
      <c r="D78" s="90">
        <v>4875</v>
      </c>
      <c r="E78" s="90">
        <v>4875</v>
      </c>
      <c r="F78" s="91">
        <v>0</v>
      </c>
      <c r="G78" s="91">
        <f>SUM(F78)/E78*100</f>
        <v>0</v>
      </c>
      <c r="H78" s="67"/>
      <c r="I78" s="67"/>
      <c r="J78" s="67"/>
      <c r="K78" s="132"/>
      <c r="L78" s="133"/>
      <c r="M78" s="128"/>
      <c r="N78" s="128"/>
      <c r="O78" s="128"/>
      <c r="P78" s="134"/>
    </row>
    <row r="79" spans="1:19" s="86" customFormat="1" ht="12.75" customHeight="1" x14ac:dyDescent="0.2">
      <c r="A79" s="116" t="s">
        <v>49</v>
      </c>
      <c r="B79" s="88"/>
      <c r="C79" s="117"/>
      <c r="D79" s="125"/>
      <c r="E79" s="90"/>
      <c r="F79" s="90"/>
      <c r="G79" s="92"/>
      <c r="H79" s="67">
        <v>16928066.48</v>
      </c>
      <c r="I79" s="67">
        <v>16928066.48</v>
      </c>
      <c r="J79" s="67">
        <v>1907699.92</v>
      </c>
      <c r="K79" s="130" t="s">
        <v>7</v>
      </c>
      <c r="L79" s="130" t="s">
        <v>7</v>
      </c>
      <c r="M79" s="126">
        <v>327</v>
      </c>
      <c r="N79" s="126">
        <v>274</v>
      </c>
      <c r="O79" s="126">
        <f t="shared" ref="O79" si="16">SUM(M79:N79)</f>
        <v>601</v>
      </c>
      <c r="P79" s="134"/>
    </row>
    <row r="80" spans="1:19" s="86" customFormat="1" x14ac:dyDescent="0.2">
      <c r="A80" s="87" t="s">
        <v>50</v>
      </c>
      <c r="B80" s="88"/>
      <c r="C80" s="89" t="s">
        <v>20</v>
      </c>
      <c r="D80" s="90">
        <v>3356</v>
      </c>
      <c r="E80" s="90">
        <v>3356</v>
      </c>
      <c r="F80" s="91">
        <v>587</v>
      </c>
      <c r="G80" s="92">
        <f t="shared" ref="G80:G86" si="17">SUM(F80)/E80*100</f>
        <v>17.491060786650774</v>
      </c>
      <c r="H80" s="67"/>
      <c r="I80" s="67"/>
      <c r="J80" s="67"/>
      <c r="K80" s="132"/>
      <c r="L80" s="133"/>
      <c r="M80" s="128"/>
      <c r="N80" s="128"/>
      <c r="O80" s="128"/>
      <c r="P80" s="134"/>
    </row>
    <row r="81" spans="1:16" s="86" customFormat="1" x14ac:dyDescent="0.2">
      <c r="A81" s="87" t="s">
        <v>51</v>
      </c>
      <c r="B81" s="88"/>
      <c r="C81" s="89" t="s">
        <v>32</v>
      </c>
      <c r="D81" s="90">
        <v>660</v>
      </c>
      <c r="E81" s="90">
        <v>660</v>
      </c>
      <c r="F81" s="91">
        <v>14</v>
      </c>
      <c r="G81" s="92">
        <f>SUM(F81)/E81*100</f>
        <v>2.1212121212121215</v>
      </c>
      <c r="H81" s="67"/>
      <c r="I81" s="67"/>
      <c r="J81" s="67"/>
      <c r="K81" s="132"/>
      <c r="L81" s="133"/>
      <c r="M81" s="128"/>
      <c r="N81" s="128"/>
      <c r="O81" s="128"/>
      <c r="P81" s="134"/>
    </row>
    <row r="82" spans="1:16" s="86" customFormat="1" x14ac:dyDescent="0.2">
      <c r="A82" s="116" t="s">
        <v>52</v>
      </c>
      <c r="B82" s="88"/>
      <c r="C82" s="117"/>
      <c r="D82" s="125"/>
      <c r="E82" s="90"/>
      <c r="F82" s="90"/>
      <c r="G82" s="92"/>
      <c r="H82" s="67">
        <v>302950000</v>
      </c>
      <c r="I82" s="67">
        <v>302950000</v>
      </c>
      <c r="J82" s="67">
        <v>42743000</v>
      </c>
      <c r="K82" s="130" t="s">
        <v>7</v>
      </c>
      <c r="L82" s="130" t="s">
        <v>7</v>
      </c>
      <c r="M82" s="126">
        <v>319</v>
      </c>
      <c r="N82" s="126">
        <v>268</v>
      </c>
      <c r="O82" s="126">
        <f t="shared" ref="O82" si="18">SUM(M82:N82)</f>
        <v>587</v>
      </c>
      <c r="P82" s="134"/>
    </row>
    <row r="83" spans="1:16" s="86" customFormat="1" x14ac:dyDescent="0.2">
      <c r="A83" s="87" t="s">
        <v>53</v>
      </c>
      <c r="B83" s="88"/>
      <c r="C83" s="89" t="s">
        <v>26</v>
      </c>
      <c r="D83" s="90">
        <v>2361</v>
      </c>
      <c r="E83" s="90">
        <v>2361</v>
      </c>
      <c r="F83" s="91">
        <v>442</v>
      </c>
      <c r="G83" s="92">
        <f t="shared" si="17"/>
        <v>18.720880982634476</v>
      </c>
      <c r="H83" s="67"/>
      <c r="I83" s="67"/>
      <c r="J83" s="67"/>
      <c r="K83" s="132"/>
      <c r="L83" s="133"/>
      <c r="M83" s="128"/>
      <c r="N83" s="128"/>
      <c r="O83" s="128"/>
      <c r="P83" s="134"/>
    </row>
    <row r="84" spans="1:16" s="134" customFormat="1" ht="12.75" customHeight="1" x14ac:dyDescent="0.2">
      <c r="A84" s="87" t="s">
        <v>54</v>
      </c>
      <c r="B84" s="88"/>
      <c r="C84" s="89" t="s">
        <v>26</v>
      </c>
      <c r="D84" s="90">
        <v>104</v>
      </c>
      <c r="E84" s="90">
        <v>104</v>
      </c>
      <c r="F84" s="91">
        <v>0</v>
      </c>
      <c r="G84" s="137">
        <f t="shared" si="17"/>
        <v>0</v>
      </c>
      <c r="H84" s="67"/>
      <c r="I84" s="67"/>
      <c r="J84" s="67"/>
      <c r="K84" s="132"/>
      <c r="L84" s="133"/>
      <c r="M84" s="128"/>
      <c r="N84" s="128"/>
      <c r="O84" s="128"/>
    </row>
    <row r="85" spans="1:16" s="86" customFormat="1" ht="25.5" x14ac:dyDescent="0.2">
      <c r="A85" s="87" t="s">
        <v>55</v>
      </c>
      <c r="B85" s="88"/>
      <c r="C85" s="89" t="s">
        <v>26</v>
      </c>
      <c r="D85" s="90">
        <v>200</v>
      </c>
      <c r="E85" s="90">
        <v>200</v>
      </c>
      <c r="F85" s="91">
        <v>34</v>
      </c>
      <c r="G85" s="137">
        <f t="shared" si="17"/>
        <v>17</v>
      </c>
      <c r="H85" s="67"/>
      <c r="I85" s="67"/>
      <c r="J85" s="67"/>
      <c r="K85" s="132"/>
      <c r="L85" s="133"/>
      <c r="M85" s="128"/>
      <c r="N85" s="128"/>
      <c r="O85" s="128"/>
      <c r="P85" s="134"/>
    </row>
    <row r="86" spans="1:16" s="86" customFormat="1" ht="25.5" x14ac:dyDescent="0.2">
      <c r="A86" s="87" t="s">
        <v>56</v>
      </c>
      <c r="B86" s="88"/>
      <c r="C86" s="89" t="s">
        <v>26</v>
      </c>
      <c r="D86" s="90">
        <v>589</v>
      </c>
      <c r="E86" s="90">
        <v>589</v>
      </c>
      <c r="F86" s="91">
        <v>111</v>
      </c>
      <c r="G86" s="137">
        <f t="shared" si="17"/>
        <v>18.845500848896435</v>
      </c>
      <c r="H86" s="67"/>
      <c r="I86" s="66"/>
      <c r="J86" s="66"/>
      <c r="K86" s="68"/>
      <c r="L86" s="127"/>
      <c r="M86" s="128"/>
      <c r="N86" s="128"/>
      <c r="O86" s="128"/>
    </row>
    <row r="87" spans="1:16" s="86" customFormat="1" ht="12.75" customHeight="1" x14ac:dyDescent="0.2">
      <c r="A87" s="116" t="s">
        <v>57</v>
      </c>
      <c r="B87" s="88"/>
      <c r="C87" s="89"/>
      <c r="D87" s="90"/>
      <c r="E87" s="90"/>
      <c r="F87" s="91"/>
      <c r="G87" s="91"/>
      <c r="H87" s="67">
        <v>10842168.310000001</v>
      </c>
      <c r="I87" s="66">
        <v>10842168.310000001</v>
      </c>
      <c r="J87" s="67">
        <v>1807943.41</v>
      </c>
      <c r="K87" s="105" t="s">
        <v>7</v>
      </c>
      <c r="L87" s="105" t="s">
        <v>7</v>
      </c>
      <c r="M87" s="70">
        <v>934</v>
      </c>
      <c r="N87" s="70">
        <v>16</v>
      </c>
      <c r="O87" s="70">
        <f t="shared" ref="O87" si="19">SUM(M87:N87)</f>
        <v>950</v>
      </c>
    </row>
    <row r="88" spans="1:16" s="86" customFormat="1" ht="12.75" customHeight="1" x14ac:dyDescent="0.2">
      <c r="A88" s="87" t="s">
        <v>70</v>
      </c>
      <c r="B88" s="88"/>
      <c r="C88" s="89" t="s">
        <v>24</v>
      </c>
      <c r="D88" s="90">
        <v>3240</v>
      </c>
      <c r="E88" s="90">
        <v>3240</v>
      </c>
      <c r="F88" s="91">
        <v>506</v>
      </c>
      <c r="G88" s="92">
        <f>SUM(F88)/E88*100</f>
        <v>15.617283950617283</v>
      </c>
      <c r="H88" s="67"/>
      <c r="I88" s="66"/>
      <c r="J88" s="66"/>
      <c r="K88" s="68"/>
      <c r="L88" s="127"/>
      <c r="M88" s="128"/>
      <c r="N88" s="128"/>
      <c r="O88" s="128"/>
    </row>
    <row r="89" spans="1:16" s="86" customFormat="1" ht="12.75" customHeight="1" x14ac:dyDescent="0.2">
      <c r="A89" s="87" t="s">
        <v>58</v>
      </c>
      <c r="B89" s="88"/>
      <c r="C89" s="89" t="s">
        <v>18</v>
      </c>
      <c r="D89" s="90">
        <v>7454</v>
      </c>
      <c r="E89" s="90">
        <v>7454</v>
      </c>
      <c r="F89" s="91">
        <v>2390</v>
      </c>
      <c r="G89" s="92">
        <f t="shared" ref="G89:G90" si="20">SUM(F89)/E89*100</f>
        <v>32.063321706466326</v>
      </c>
      <c r="H89" s="67"/>
      <c r="I89" s="66"/>
      <c r="J89" s="66"/>
      <c r="K89" s="68"/>
      <c r="L89" s="127"/>
      <c r="M89" s="128"/>
      <c r="N89" s="128"/>
      <c r="O89" s="128"/>
    </row>
    <row r="90" spans="1:16" s="86" customFormat="1" ht="12.75" customHeight="1" x14ac:dyDescent="0.2">
      <c r="A90" s="87" t="s">
        <v>71</v>
      </c>
      <c r="B90" s="88"/>
      <c r="C90" s="89" t="s">
        <v>48</v>
      </c>
      <c r="D90" s="90">
        <v>3993</v>
      </c>
      <c r="E90" s="90">
        <v>3983</v>
      </c>
      <c r="F90" s="91">
        <v>798</v>
      </c>
      <c r="G90" s="92">
        <f t="shared" si="20"/>
        <v>20.035149384885763</v>
      </c>
      <c r="H90" s="67"/>
      <c r="I90" s="66"/>
      <c r="J90" s="66"/>
      <c r="K90" s="68"/>
      <c r="L90" s="127"/>
      <c r="M90" s="128"/>
      <c r="N90" s="128"/>
      <c r="O90" s="128"/>
    </row>
    <row r="91" spans="1:16" s="86" customFormat="1" ht="25.5" customHeight="1" x14ac:dyDescent="0.2">
      <c r="A91" s="116" t="s">
        <v>72</v>
      </c>
      <c r="B91" s="88"/>
      <c r="C91" s="89"/>
      <c r="D91" s="90"/>
      <c r="E91" s="90"/>
      <c r="F91" s="91"/>
      <c r="G91" s="91"/>
      <c r="H91" s="67">
        <v>2400000</v>
      </c>
      <c r="I91" s="66">
        <v>2400000</v>
      </c>
      <c r="J91" s="67">
        <v>0</v>
      </c>
      <c r="K91" s="105" t="s">
        <v>7</v>
      </c>
      <c r="L91" s="105" t="s">
        <v>7</v>
      </c>
      <c r="M91" s="114">
        <v>0</v>
      </c>
      <c r="N91" s="114">
        <v>0</v>
      </c>
      <c r="O91" s="114">
        <f t="shared" ref="O91" si="21">SUM(M91:N91)</f>
        <v>0</v>
      </c>
    </row>
    <row r="92" spans="1:16" s="86" customFormat="1" ht="12.75" customHeight="1" x14ac:dyDescent="0.2">
      <c r="A92" s="87" t="s">
        <v>73</v>
      </c>
      <c r="B92" s="88"/>
      <c r="C92" s="89" t="s">
        <v>26</v>
      </c>
      <c r="D92" s="90">
        <v>48</v>
      </c>
      <c r="E92" s="90">
        <v>48</v>
      </c>
      <c r="F92" s="91">
        <v>0</v>
      </c>
      <c r="G92" s="92">
        <f>SUM(F92)/E92*100</f>
        <v>0</v>
      </c>
      <c r="H92" s="67"/>
      <c r="I92" s="66"/>
      <c r="J92" s="66"/>
      <c r="K92" s="68"/>
      <c r="L92" s="127"/>
      <c r="M92" s="135"/>
      <c r="N92" s="135"/>
      <c r="O92" s="135"/>
    </row>
    <row r="93" spans="1:16" s="86" customFormat="1" ht="25.5" x14ac:dyDescent="0.2">
      <c r="A93" s="138" t="s">
        <v>74</v>
      </c>
      <c r="B93" s="139"/>
      <c r="C93" s="140" t="s">
        <v>20</v>
      </c>
      <c r="D93" s="141">
        <v>48</v>
      </c>
      <c r="E93" s="141">
        <v>48</v>
      </c>
      <c r="F93" s="142">
        <v>0</v>
      </c>
      <c r="G93" s="143">
        <f>SUM(F93)/E93*100</f>
        <v>0</v>
      </c>
      <c r="H93" s="144"/>
      <c r="I93" s="145"/>
      <c r="J93" s="145"/>
      <c r="K93" s="146"/>
      <c r="L93" s="147"/>
      <c r="M93" s="148"/>
      <c r="N93" s="148"/>
      <c r="O93" s="148"/>
    </row>
    <row r="94" spans="1:16" s="30" customFormat="1" x14ac:dyDescent="0.2">
      <c r="C94" s="21"/>
      <c r="D94" s="149"/>
      <c r="E94" s="149"/>
      <c r="F94" s="19"/>
      <c r="G94" s="150"/>
      <c r="H94" s="151"/>
      <c r="I94" s="152"/>
      <c r="J94" s="152"/>
      <c r="K94" s="20"/>
      <c r="L94" s="20"/>
      <c r="M94" s="153"/>
      <c r="N94" s="153"/>
      <c r="O94" s="153"/>
    </row>
    <row r="95" spans="1:16" s="30" customFormat="1" x14ac:dyDescent="0.2">
      <c r="C95" s="21"/>
      <c r="D95" s="149"/>
      <c r="E95" s="149"/>
      <c r="F95" s="19"/>
      <c r="G95" s="150"/>
      <c r="H95" s="151"/>
      <c r="I95" s="152"/>
      <c r="J95" s="152"/>
      <c r="K95" s="20"/>
      <c r="L95" s="20"/>
      <c r="M95" s="153"/>
      <c r="N95" s="153"/>
      <c r="O95" s="153"/>
    </row>
    <row r="96" spans="1:16" s="30" customFormat="1" x14ac:dyDescent="0.2">
      <c r="C96" s="21"/>
      <c r="D96" s="149"/>
      <c r="E96" s="149"/>
      <c r="F96" s="19"/>
      <c r="G96" s="150"/>
      <c r="H96" s="151"/>
      <c r="I96" s="152"/>
      <c r="J96" s="152"/>
      <c r="K96" s="20"/>
      <c r="L96" s="20"/>
      <c r="M96" s="153"/>
      <c r="N96" s="153"/>
      <c r="O96" s="153"/>
    </row>
  </sheetData>
  <sheetProtection selectLockedCells="1" selectUnlockedCells="1"/>
  <mergeCells count="12">
    <mergeCell ref="A70:O70"/>
    <mergeCell ref="A71:O71"/>
    <mergeCell ref="A15:O15"/>
    <mergeCell ref="A54:O54"/>
    <mergeCell ref="K5:O5"/>
    <mergeCell ref="A7:O7"/>
    <mergeCell ref="A1:O1"/>
    <mergeCell ref="I5:I6"/>
    <mergeCell ref="J5:J6"/>
    <mergeCell ref="B5:C6"/>
    <mergeCell ref="D5:G5"/>
    <mergeCell ref="H5:H6"/>
  </mergeCells>
  <printOptions horizontalCentered="1"/>
  <pageMargins left="0.31496062992126" right="0.31496062992126" top="0.511811023622047" bottom="0.31496062992126" header="0.74803149606299202" footer="0.31496062992126"/>
  <pageSetup paperSize="122" scale="55" firstPageNumber="0" orientation="landscape" cellComments="atEnd" r:id="rId1"/>
  <headerFooter>
    <oddHeader>&amp;RPágina &amp;P de &amp;N</oddHeader>
  </headerFooter>
  <ignoredErrors>
    <ignoredError sqref="O12 G13:G14 G21:G30 O20:O26 G37:G52 G73:G93 O73:O82 O87:O91 O36 O59:O67 G60:G6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INDICADORES DE RESULTADOS</vt:lpstr>
      <vt:lpstr>'INDICADORES DE RESULTADOS'!__xlnm.Print_Titles</vt:lpstr>
      <vt:lpstr>'INDICADORES DE RESULTADOS'!Excel_BuiltIn_Print_Titles</vt:lpstr>
      <vt:lpstr>'INDICADORES DE RESULTADOS'!Títulos_a_imprimir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Tondopó</dc:creator>
  <cp:lastModifiedBy>Alejandra Susana Hernández Gutiérrez</cp:lastModifiedBy>
  <cp:lastPrinted>2022-05-18T19:20:40Z</cp:lastPrinted>
  <dcterms:created xsi:type="dcterms:W3CDTF">2019-03-20T01:11:54Z</dcterms:created>
  <dcterms:modified xsi:type="dcterms:W3CDTF">2022-05-18T19:20:42Z</dcterms:modified>
</cp:coreProperties>
</file>