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0 Estado de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D46" i="1"/>
  <c r="G45" i="1"/>
  <c r="F45" i="1"/>
  <c r="E45" i="1"/>
  <c r="D45" i="1"/>
  <c r="C45" i="1"/>
  <c r="F43" i="1"/>
  <c r="G43" i="1" s="1"/>
  <c r="E43" i="1"/>
  <c r="D43" i="1"/>
  <c r="C43" i="1"/>
  <c r="B43" i="1"/>
  <c r="F42" i="1"/>
  <c r="G42" i="1" s="1"/>
  <c r="E42" i="1"/>
  <c r="C42" i="1"/>
  <c r="B42" i="1"/>
  <c r="D42" i="1" s="1"/>
  <c r="F41" i="1"/>
  <c r="G41" i="1" s="1"/>
  <c r="E41" i="1"/>
  <c r="D41" i="1"/>
  <c r="C41" i="1"/>
  <c r="B41" i="1"/>
  <c r="F40" i="1"/>
  <c r="F39" i="1" s="1"/>
  <c r="E40" i="1"/>
  <c r="C40" i="1"/>
  <c r="C39" i="1" s="1"/>
  <c r="B40" i="1"/>
  <c r="D40" i="1" s="1"/>
  <c r="E39" i="1"/>
  <c r="G37" i="1"/>
  <c r="D37" i="1"/>
  <c r="F36" i="1"/>
  <c r="G36" i="1" s="1"/>
  <c r="E36" i="1"/>
  <c r="E29" i="1" s="1"/>
  <c r="E48" i="1" s="1"/>
  <c r="D36" i="1"/>
  <c r="C36" i="1"/>
  <c r="B36" i="1"/>
  <c r="F35" i="1"/>
  <c r="G35" i="1" s="1"/>
  <c r="E35" i="1"/>
  <c r="C35" i="1"/>
  <c r="B35" i="1"/>
  <c r="D35" i="1" s="1"/>
  <c r="G34" i="1"/>
  <c r="D34" i="1"/>
  <c r="G33" i="1"/>
  <c r="D33" i="1"/>
  <c r="C33" i="1"/>
  <c r="B33" i="1"/>
  <c r="G32" i="1"/>
  <c r="D32" i="1"/>
  <c r="C32" i="1"/>
  <c r="B32" i="1"/>
  <c r="G30" i="1"/>
  <c r="D30" i="1"/>
  <c r="C30" i="1"/>
  <c r="B30" i="1"/>
  <c r="F29" i="1"/>
  <c r="F48" i="1" s="1"/>
  <c r="C29" i="1"/>
  <c r="B29" i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D21" i="1" s="1"/>
  <c r="G10" i="1"/>
  <c r="D10" i="1"/>
  <c r="C48" i="1" l="1"/>
  <c r="D39" i="1"/>
  <c r="G29" i="1"/>
  <c r="G40" i="1"/>
  <c r="G39" i="1" s="1"/>
  <c r="D29" i="1"/>
  <c r="B39" i="1"/>
  <c r="B48" i="1" s="1"/>
  <c r="G48" i="1" s="1"/>
  <c r="D48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<sst xmlns="http://schemas.openxmlformats.org/spreadsheetml/2006/main" count="56" uniqueCount="32">
  <si>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</si>
  <si>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</si>
  <si>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</si>
  <si>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31 DE MARZO DE 2022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</si>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</sst>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\ ###\ ###\ ##0;\ \(#\ ###\ ###\ ##0\)"/>
    <numFmt numFmtId="165" formatCode="#\ ###\ ###\ ###\ ;\(#\ ###\ ###\ ##0\)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5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0" borderId="0" xfId="3" applyFont="1" applyFill="1" applyAlignment="1"/>
    <xf numFmtId="0" fontId="6" fillId="3" borderId="1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/>
    <xf numFmtId="0" fontId="6" fillId="3" borderId="4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/>
    <xf numFmtId="0" fontId="5" fillId="0" borderId="0" xfId="3" applyFont="1" applyFill="1" applyBorder="1" applyAlignment="1">
      <alignment horizontal="justify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top"/>
    </xf>
    <xf numFmtId="8" fontId="5" fillId="0" borderId="0" xfId="3" applyNumberFormat="1" applyFont="1" applyFill="1" applyAlignment="1">
      <alignment vertical="top"/>
    </xf>
    <xf numFmtId="8" fontId="5" fillId="0" borderId="0" xfId="3" applyNumberFormat="1" applyFont="1" applyFill="1" applyBorder="1" applyAlignment="1">
      <alignment vertical="top"/>
    </xf>
    <xf numFmtId="0" fontId="8" fillId="0" borderId="10" xfId="3" applyFont="1" applyFill="1" applyBorder="1" applyAlignment="1">
      <alignment horizontal="justify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8" fontId="5" fillId="0" borderId="0" xfId="3" applyNumberFormat="1" applyFont="1" applyFill="1" applyAlignment="1"/>
    <xf numFmtId="0" fontId="8" fillId="0" borderId="11" xfId="3" applyFont="1" applyFill="1" applyBorder="1" applyAlignment="1">
      <alignment horizontal="center" vertical="center" wrapText="1"/>
    </xf>
    <xf numFmtId="164" fontId="8" fillId="0" borderId="11" xfId="3" applyNumberFormat="1" applyFont="1" applyFill="1" applyBorder="1" applyAlignment="1">
      <alignment horizontal="right" vertical="center" wrapText="1"/>
    </xf>
    <xf numFmtId="164" fontId="8" fillId="0" borderId="12" xfId="3" applyNumberFormat="1" applyFont="1" applyFill="1" applyBorder="1" applyAlignment="1">
      <alignment horizontal="right" vertical="center" wrapText="1"/>
    </xf>
    <xf numFmtId="8" fontId="8" fillId="0" borderId="0" xfId="3" applyNumberFormat="1" applyFont="1" applyFill="1" applyAlignment="1"/>
    <xf numFmtId="0" fontId="8" fillId="0" borderId="13" xfId="3" applyFont="1" applyFill="1" applyBorder="1" applyAlignment="1">
      <alignment horizontal="justify" vertical="center" wrapText="1"/>
    </xf>
    <xf numFmtId="164" fontId="5" fillId="0" borderId="13" xfId="3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vertical="center" wrapText="1"/>
    </xf>
    <xf numFmtId="164" fontId="8" fillId="0" borderId="15" xfId="3" applyNumberFormat="1" applyFont="1" applyFill="1" applyBorder="1" applyAlignment="1">
      <alignment vertical="center" wrapText="1"/>
    </xf>
    <xf numFmtId="164" fontId="8" fillId="0" borderId="16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Fill="1" applyAlignment="1"/>
    <xf numFmtId="0" fontId="6" fillId="3" borderId="1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justify" vertical="top" wrapText="1"/>
    </xf>
    <xf numFmtId="164" fontId="8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vertical="top"/>
    </xf>
    <xf numFmtId="2" fontId="5" fillId="0" borderId="0" xfId="3" applyNumberFormat="1" applyFont="1" applyFill="1" applyAlignment="1">
      <alignment vertical="top"/>
    </xf>
    <xf numFmtId="164" fontId="5" fillId="0" borderId="0" xfId="3" applyNumberFormat="1" applyFont="1" applyFill="1" applyBorder="1" applyAlignment="1">
      <alignment horizontal="center" vertical="top" wrapText="1"/>
    </xf>
    <xf numFmtId="164" fontId="8" fillId="0" borderId="0" xfId="3" applyNumberFormat="1" applyFont="1" applyFill="1" applyBorder="1" applyAlignment="1">
      <alignment horizontal="center" vertical="top" wrapText="1"/>
    </xf>
    <xf numFmtId="0" fontId="9" fillId="0" borderId="0" xfId="3" applyFont="1" applyFill="1" applyBorder="1" applyAlignment="1">
      <alignment horizontal="justify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/>
    </xf>
    <xf numFmtId="164" fontId="5" fillId="0" borderId="17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/>
    <xf numFmtId="0" fontId="5" fillId="0" borderId="10" xfId="3" applyFont="1" applyFill="1" applyBorder="1" applyAlignment="1"/>
    <xf numFmtId="164" fontId="5" fillId="0" borderId="10" xfId="3" applyNumberFormat="1" applyFont="1" applyFill="1" applyBorder="1" applyAlignment="1"/>
    <xf numFmtId="0" fontId="11" fillId="0" borderId="0" xfId="4" applyFont="1" applyFill="1" applyBorder="1" applyAlignment="1"/>
    <xf numFmtId="164" fontId="12" fillId="0" borderId="0" xfId="4" applyNumberFormat="1" applyFont="1" applyFill="1" applyBorder="1" applyAlignment="1"/>
    <xf numFmtId="164" fontId="12" fillId="0" borderId="13" xfId="4" applyNumberFormat="1" applyFont="1" applyFill="1" applyBorder="1" applyAlignment="1"/>
    <xf numFmtId="0" fontId="12" fillId="0" borderId="0" xfId="4" applyFont="1" applyFill="1" applyBorder="1" applyAlignment="1"/>
    <xf numFmtId="0" fontId="13" fillId="0" borderId="0" xfId="4" applyFont="1" applyAlignment="1"/>
  </cellXfs>
  <cellStyles count="5">
    <cellStyle name="Normal" xfId="0" builtinId="0"/>
    <cellStyle name="Normal 2" xfId="4"/>
    <cellStyle name="Normal 2 2 2" xfId="3"/>
    <cellStyle name="Normal 6 2 2" xfId="1"/>
    <cellStyle name="Normal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sqref="A1:G51"/>
    </sheetView>
  </sheetViews>
  <sheetFormatPr baseColWidth="10" defaultRowHeight="15" x14ac:dyDescent="0.25"/>
  <cols>
    <col min="1" max="1" width="40.5703125" style="4" customWidth="1"/>
    <col min="2" max="2" width="15.28515625" style="15" customWidth="1"/>
    <col min="3" max="3" width="18" style="15" customWidth="1"/>
    <col min="4" max="4" width="16.140625" style="15" customWidth="1"/>
    <col min="5" max="6" width="15.5703125" style="15" customWidth="1"/>
    <col min="7" max="7" width="15.140625" style="15" customWidth="1"/>
    <col min="8" max="8" width="11.42578125" style="55"/>
  </cols>
  <sheetData>
    <row r="1" spans="1:8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</row>
    <row r="3" spans="1:8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</row>
    <row r="4" spans="1:8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</row>
    <row r="5" spans="1:8" s="4" customFormat="1" ht="15" customHeight="1" x14ac:dyDescent="0.2">
      <c r="A5" s="3" t="s">
        <v>4</v>
      </c>
      <c r="B5" s="3"/>
      <c r="C5" s="3"/>
      <c r="D5" s="3"/>
      <c r="E5" s="3"/>
      <c r="F5" s="3"/>
      <c r="G5" s="3"/>
    </row>
    <row r="6" spans="1:8" s="8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</row>
    <row r="7" spans="1:8" s="8" customFormat="1" ht="26.25" customHeight="1" x14ac:dyDescent="0.2">
      <c r="A7" s="9"/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/>
    </row>
    <row r="8" spans="1:8" s="8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</row>
    <row r="9" spans="1:8" s="4" customFormat="1" ht="5.0999999999999996" customHeight="1" x14ac:dyDescent="0.2">
      <c r="B9" s="15"/>
      <c r="C9" s="15"/>
      <c r="D9" s="15"/>
      <c r="E9" s="15"/>
      <c r="F9" s="15"/>
      <c r="G9" s="15"/>
    </row>
    <row r="10" spans="1:8" s="19" customFormat="1" ht="15" customHeight="1" x14ac:dyDescent="0.25">
      <c r="A10" s="16" t="s">
        <v>15</v>
      </c>
      <c r="B10" s="17">
        <v>0</v>
      </c>
      <c r="C10" s="17">
        <v>0</v>
      </c>
      <c r="D10" s="17">
        <f t="shared" ref="D10" si="0">SUM(B10:C10)</f>
        <v>0</v>
      </c>
      <c r="E10" s="17">
        <v>0</v>
      </c>
      <c r="F10" s="17">
        <v>0</v>
      </c>
      <c r="G10" s="17">
        <f t="shared" ref="G10:G15" si="1">SUM(F10-B10)</f>
        <v>0</v>
      </c>
      <c r="H10" s="18"/>
    </row>
    <row r="11" spans="1:8" s="19" customFormat="1" ht="13.5" customHeight="1" x14ac:dyDescent="0.25">
      <c r="A11" s="16" t="s">
        <v>16</v>
      </c>
      <c r="B11" s="17">
        <v>3205065474</v>
      </c>
      <c r="C11" s="17">
        <v>0</v>
      </c>
      <c r="D11" s="17">
        <f>B11+C11</f>
        <v>3205065474</v>
      </c>
      <c r="E11" s="17">
        <v>703491565</v>
      </c>
      <c r="F11" s="17">
        <v>663183312</v>
      </c>
      <c r="G11" s="17">
        <f t="shared" si="1"/>
        <v>-2541882162</v>
      </c>
      <c r="H11" s="18"/>
    </row>
    <row r="12" spans="1:8" s="19" customFormat="1" ht="15" customHeight="1" x14ac:dyDescent="0.25">
      <c r="A12" s="16" t="s">
        <v>17</v>
      </c>
      <c r="B12" s="17">
        <v>0</v>
      </c>
      <c r="C12" s="17">
        <v>0</v>
      </c>
      <c r="D12" s="17">
        <f t="shared" ref="D12:D18" si="2">B12+C12</f>
        <v>0</v>
      </c>
      <c r="E12" s="17">
        <v>0</v>
      </c>
      <c r="F12" s="17">
        <v>0</v>
      </c>
      <c r="G12" s="17">
        <f t="shared" si="1"/>
        <v>0</v>
      </c>
      <c r="H12" s="18"/>
    </row>
    <row r="13" spans="1:8" s="19" customFormat="1" ht="15" customHeight="1" x14ac:dyDescent="0.25">
      <c r="A13" s="16" t="s">
        <v>18</v>
      </c>
      <c r="B13" s="17">
        <v>0</v>
      </c>
      <c r="C13" s="17">
        <v>0</v>
      </c>
      <c r="D13" s="17">
        <f t="shared" si="2"/>
        <v>0</v>
      </c>
      <c r="E13" s="17">
        <v>0</v>
      </c>
      <c r="F13" s="17">
        <v>0</v>
      </c>
      <c r="G13" s="17">
        <f t="shared" si="1"/>
        <v>0</v>
      </c>
      <c r="H13" s="18"/>
    </row>
    <row r="14" spans="1:8" s="19" customFormat="1" ht="15" customHeight="1" x14ac:dyDescent="0.25">
      <c r="A14" s="16" t="s">
        <v>19</v>
      </c>
      <c r="B14" s="17">
        <v>176154000</v>
      </c>
      <c r="C14" s="17">
        <v>0</v>
      </c>
      <c r="D14" s="17">
        <f t="shared" si="2"/>
        <v>176154000</v>
      </c>
      <c r="E14" s="17">
        <v>44225520</v>
      </c>
      <c r="F14" s="17">
        <v>44225520</v>
      </c>
      <c r="G14" s="17">
        <f t="shared" si="1"/>
        <v>-131928480</v>
      </c>
      <c r="H14" s="18"/>
    </row>
    <row r="15" spans="1:8" s="19" customFormat="1" ht="15" customHeight="1" x14ac:dyDescent="0.25">
      <c r="A15" s="16" t="s">
        <v>20</v>
      </c>
      <c r="B15" s="17">
        <v>0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f t="shared" si="1"/>
        <v>0</v>
      </c>
      <c r="H15" s="18"/>
    </row>
    <row r="16" spans="1:8" s="19" customFormat="1" ht="30" customHeight="1" x14ac:dyDescent="0.25">
      <c r="A16" s="16" t="s">
        <v>21</v>
      </c>
      <c r="B16" s="17">
        <v>1057983371</v>
      </c>
      <c r="C16" s="17">
        <v>-40431953</v>
      </c>
      <c r="D16" s="17">
        <f>B16+C16</f>
        <v>1017551418</v>
      </c>
      <c r="E16" s="17">
        <v>6040862</v>
      </c>
      <c r="F16" s="17">
        <v>6040862</v>
      </c>
      <c r="G16" s="17">
        <f>SUM(F16-B16)</f>
        <v>-1051942509</v>
      </c>
      <c r="H16" s="20"/>
    </row>
    <row r="17" spans="1:10" s="19" customFormat="1" ht="40.5" customHeight="1" x14ac:dyDescent="0.25">
      <c r="A17" s="16" t="s">
        <v>22</v>
      </c>
      <c r="B17" s="17">
        <v>1600000000</v>
      </c>
      <c r="C17" s="17">
        <v>0</v>
      </c>
      <c r="D17" s="17">
        <f t="shared" si="2"/>
        <v>1600000000</v>
      </c>
      <c r="E17" s="17">
        <v>562011760</v>
      </c>
      <c r="F17" s="17">
        <v>562011760</v>
      </c>
      <c r="G17" s="17">
        <f>SUM(F17-B17)</f>
        <v>-1037988240</v>
      </c>
      <c r="H17" s="18"/>
    </row>
    <row r="18" spans="1:10" s="19" customFormat="1" ht="25.5" customHeight="1" x14ac:dyDescent="0.25">
      <c r="A18" s="16" t="s">
        <v>23</v>
      </c>
      <c r="B18" s="17">
        <v>12832893</v>
      </c>
      <c r="C18" s="17">
        <v>40431953</v>
      </c>
      <c r="D18" s="17">
        <f t="shared" si="2"/>
        <v>53264846</v>
      </c>
      <c r="E18" s="17">
        <v>41054113</v>
      </c>
      <c r="F18" s="17">
        <v>41054113</v>
      </c>
      <c r="G18" s="17">
        <f>SUM(F18-B18)</f>
        <v>28221220</v>
      </c>
      <c r="H18" s="21"/>
    </row>
    <row r="19" spans="1:10" s="19" customFormat="1" ht="15" customHeight="1" x14ac:dyDescent="0.25">
      <c r="A19" s="16" t="s">
        <v>24</v>
      </c>
      <c r="B19" s="17">
        <v>0</v>
      </c>
      <c r="C19" s="17">
        <v>0</v>
      </c>
      <c r="D19" s="17">
        <f t="shared" ref="D19" si="3">SUM(B19:C19)</f>
        <v>0</v>
      </c>
      <c r="E19" s="17">
        <v>0</v>
      </c>
      <c r="F19" s="17">
        <v>0</v>
      </c>
      <c r="G19" s="17">
        <f>SUM(F19-B19)</f>
        <v>0</v>
      </c>
      <c r="H19" s="20"/>
    </row>
    <row r="20" spans="1:10" s="4" customFormat="1" ht="1.5" customHeight="1" x14ac:dyDescent="0.2">
      <c r="A20" s="22"/>
      <c r="B20" s="23"/>
      <c r="C20" s="23"/>
      <c r="D20" s="23"/>
      <c r="E20" s="23"/>
      <c r="F20" s="23"/>
      <c r="G20" s="23"/>
      <c r="H20" s="24"/>
    </row>
    <row r="21" spans="1:10" s="4" customFormat="1" ht="15.75" customHeight="1" x14ac:dyDescent="0.2">
      <c r="A21" s="25" t="s">
        <v>25</v>
      </c>
      <c r="B21" s="26">
        <f>B10+B11+B12+B13+B14+B15+B16+B17+B18+B19</f>
        <v>6052035738</v>
      </c>
      <c r="C21" s="26">
        <f>C10+C11+C12+C13+C14+C15+C16+C17+C18+C19</f>
        <v>0</v>
      </c>
      <c r="D21" s="26">
        <f>D10+D11+D12+D13+D14+D15+D16+D17+D18+D19</f>
        <v>6052035738</v>
      </c>
      <c r="E21" s="26">
        <f>E10+E11+E12+E13+E14+E15+E16+E17+E18+E19</f>
        <v>1356823820</v>
      </c>
      <c r="F21" s="26">
        <f>F10+F11+F12+F13+F14+F15+F16+F17+F18+F19</f>
        <v>1316515567</v>
      </c>
      <c r="G21" s="27">
        <f>SUM(F21-B21)</f>
        <v>-4735520171</v>
      </c>
      <c r="H21" s="28"/>
      <c r="J21" s="15"/>
    </row>
    <row r="22" spans="1:10" s="4" customFormat="1" ht="13.5" customHeight="1" x14ac:dyDescent="0.2">
      <c r="A22" s="29"/>
      <c r="B22" s="30"/>
      <c r="C22" s="30"/>
      <c r="D22" s="30"/>
      <c r="E22" s="31" t="s">
        <v>26</v>
      </c>
      <c r="F22" s="32"/>
      <c r="G22" s="33"/>
      <c r="H22" s="34"/>
    </row>
    <row r="23" spans="1:10" s="4" customFormat="1" ht="13.5" customHeight="1" x14ac:dyDescent="0.2">
      <c r="B23" s="15"/>
      <c r="C23" s="15"/>
      <c r="D23" s="15"/>
      <c r="E23" s="15"/>
      <c r="F23" s="15"/>
      <c r="G23" s="15"/>
    </row>
    <row r="24" spans="1:10" s="4" customFormat="1" ht="13.5" customHeight="1" x14ac:dyDescent="0.2">
      <c r="B24" s="15"/>
      <c r="C24" s="15"/>
      <c r="D24" s="15"/>
      <c r="E24" s="15"/>
      <c r="F24" s="15"/>
      <c r="G24" s="15"/>
    </row>
    <row r="25" spans="1:10" s="4" customFormat="1" ht="16.5" customHeight="1" x14ac:dyDescent="0.2">
      <c r="A25" s="35" t="s">
        <v>27</v>
      </c>
      <c r="B25" s="6" t="s">
        <v>6</v>
      </c>
      <c r="C25" s="6"/>
      <c r="D25" s="6"/>
      <c r="E25" s="6"/>
      <c r="F25" s="6"/>
      <c r="G25" s="7" t="s">
        <v>7</v>
      </c>
    </row>
    <row r="26" spans="1:10" s="4" customFormat="1" ht="26.25" customHeight="1" x14ac:dyDescent="0.2">
      <c r="A26" s="36"/>
      <c r="B26" s="10" t="s">
        <v>8</v>
      </c>
      <c r="C26" s="10" t="s">
        <v>9</v>
      </c>
      <c r="D26" s="10" t="s">
        <v>10</v>
      </c>
      <c r="E26" s="10" t="s">
        <v>11</v>
      </c>
      <c r="F26" s="10" t="s">
        <v>12</v>
      </c>
      <c r="G26" s="11"/>
    </row>
    <row r="27" spans="1:10" s="4" customFormat="1" ht="13.5" customHeight="1" x14ac:dyDescent="0.2">
      <c r="A27" s="37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</row>
    <row r="28" spans="1:10" s="4" customFormat="1" ht="5.0999999999999996" customHeight="1" x14ac:dyDescent="0.2">
      <c r="B28" s="15"/>
      <c r="C28" s="15"/>
      <c r="D28" s="15"/>
      <c r="E28" s="15"/>
      <c r="F28" s="15"/>
      <c r="G28" s="15"/>
    </row>
    <row r="29" spans="1:10" s="19" customFormat="1" ht="28.5" customHeight="1" x14ac:dyDescent="0.25">
      <c r="A29" s="38" t="s">
        <v>28</v>
      </c>
      <c r="B29" s="39">
        <f>B30+B32+B33+B34+B35+B36+B37</f>
        <v>1600000000</v>
      </c>
      <c r="C29" s="39">
        <f>C30+C32+C33+C34+C35+C36+C37</f>
        <v>0</v>
      </c>
      <c r="D29" s="39">
        <f>B29+C29</f>
        <v>1600000000</v>
      </c>
      <c r="E29" s="39">
        <f>E36</f>
        <v>562011760</v>
      </c>
      <c r="F29" s="39">
        <f>F36</f>
        <v>562011760</v>
      </c>
      <c r="G29" s="39">
        <f t="shared" ref="G29" si="4">F29-B29</f>
        <v>-1037988240</v>
      </c>
      <c r="H29" s="40"/>
    </row>
    <row r="30" spans="1:10" s="19" customFormat="1" ht="15" customHeight="1" x14ac:dyDescent="0.25">
      <c r="A30" s="16" t="s">
        <v>15</v>
      </c>
      <c r="B30" s="17">
        <f>B10</f>
        <v>0</v>
      </c>
      <c r="C30" s="17">
        <f>C10</f>
        <v>0</v>
      </c>
      <c r="D30" s="17">
        <f t="shared" ref="D30:D37" si="5">B30+C30</f>
        <v>0</v>
      </c>
      <c r="E30" s="17">
        <v>0</v>
      </c>
      <c r="F30" s="17">
        <v>0</v>
      </c>
      <c r="G30" s="17">
        <f t="shared" ref="G30:G37" si="6">SUM(F30-B30)</f>
        <v>0</v>
      </c>
    </row>
    <row r="31" spans="1:10" s="19" customFormat="1" ht="15" customHeight="1" x14ac:dyDescent="0.25">
      <c r="A31" s="16" t="s">
        <v>16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</row>
    <row r="32" spans="1:10" s="19" customFormat="1" ht="15" customHeight="1" x14ac:dyDescent="0.25">
      <c r="A32" s="16" t="s">
        <v>17</v>
      </c>
      <c r="B32" s="17">
        <f>B12</f>
        <v>0</v>
      </c>
      <c r="C32" s="17">
        <f>C12</f>
        <v>0</v>
      </c>
      <c r="D32" s="17">
        <f t="shared" si="5"/>
        <v>0</v>
      </c>
      <c r="E32" s="17">
        <v>0</v>
      </c>
      <c r="F32" s="17">
        <v>0</v>
      </c>
      <c r="G32" s="17">
        <f t="shared" si="6"/>
        <v>0</v>
      </c>
    </row>
    <row r="33" spans="1:9" s="19" customFormat="1" ht="15" customHeight="1" x14ac:dyDescent="0.25">
      <c r="A33" s="16" t="s">
        <v>18</v>
      </c>
      <c r="B33" s="17">
        <f>B13</f>
        <v>0</v>
      </c>
      <c r="C33" s="17">
        <f>C13</f>
        <v>0</v>
      </c>
      <c r="D33" s="17">
        <f t="shared" si="5"/>
        <v>0</v>
      </c>
      <c r="E33" s="17">
        <v>0</v>
      </c>
      <c r="F33" s="17">
        <v>0</v>
      </c>
      <c r="G33" s="17">
        <f t="shared" si="6"/>
        <v>0</v>
      </c>
    </row>
    <row r="34" spans="1:9" s="19" customFormat="1" ht="15" customHeight="1" x14ac:dyDescent="0.25">
      <c r="A34" s="16" t="s">
        <v>19</v>
      </c>
      <c r="B34" s="17">
        <v>0</v>
      </c>
      <c r="C34" s="17">
        <v>0</v>
      </c>
      <c r="D34" s="17">
        <f t="shared" si="5"/>
        <v>0</v>
      </c>
      <c r="E34" s="17">
        <v>0</v>
      </c>
      <c r="F34" s="17">
        <v>0</v>
      </c>
      <c r="G34" s="17">
        <f t="shared" si="6"/>
        <v>0</v>
      </c>
      <c r="H34" s="41"/>
    </row>
    <row r="35" spans="1:9" s="19" customFormat="1" ht="15" customHeight="1" x14ac:dyDescent="0.25">
      <c r="A35" s="16" t="s">
        <v>20</v>
      </c>
      <c r="B35" s="17">
        <f>B15</f>
        <v>0</v>
      </c>
      <c r="C35" s="17">
        <f>C15</f>
        <v>0</v>
      </c>
      <c r="D35" s="17">
        <f t="shared" si="5"/>
        <v>0</v>
      </c>
      <c r="E35" s="17">
        <f t="shared" ref="E35:F35" si="7">E15</f>
        <v>0</v>
      </c>
      <c r="F35" s="17">
        <f t="shared" si="7"/>
        <v>0</v>
      </c>
      <c r="G35" s="17">
        <f t="shared" si="6"/>
        <v>0</v>
      </c>
    </row>
    <row r="36" spans="1:9" s="19" customFormat="1" ht="41.25" customHeight="1" x14ac:dyDescent="0.25">
      <c r="A36" s="16" t="s">
        <v>22</v>
      </c>
      <c r="B36" s="17">
        <f>B17</f>
        <v>1600000000</v>
      </c>
      <c r="C36" s="17">
        <f>C17</f>
        <v>0</v>
      </c>
      <c r="D36" s="17">
        <f t="shared" si="5"/>
        <v>1600000000</v>
      </c>
      <c r="E36" s="17">
        <f>E17</f>
        <v>562011760</v>
      </c>
      <c r="F36" s="17">
        <f t="shared" ref="F36" si="8">F17</f>
        <v>562011760</v>
      </c>
      <c r="G36" s="17">
        <f t="shared" si="6"/>
        <v>-1037988240</v>
      </c>
    </row>
    <row r="37" spans="1:9" s="19" customFormat="1" ht="27.75" customHeight="1" x14ac:dyDescent="0.25">
      <c r="A37" s="16" t="s">
        <v>23</v>
      </c>
      <c r="B37" s="17">
        <v>0</v>
      </c>
      <c r="C37" s="17">
        <v>0</v>
      </c>
      <c r="D37" s="17">
        <f t="shared" si="5"/>
        <v>0</v>
      </c>
      <c r="E37" s="17">
        <v>0</v>
      </c>
      <c r="F37" s="17">
        <v>0</v>
      </c>
      <c r="G37" s="17">
        <f t="shared" si="6"/>
        <v>0</v>
      </c>
    </row>
    <row r="38" spans="1:9" s="19" customFormat="1" ht="6" customHeight="1" x14ac:dyDescent="0.25">
      <c r="A38" s="38"/>
      <c r="B38" s="42"/>
      <c r="C38" s="42"/>
      <c r="D38" s="42"/>
      <c r="E38" s="42"/>
      <c r="F38" s="42"/>
      <c r="G38" s="42"/>
    </row>
    <row r="39" spans="1:9" s="19" customFormat="1" ht="65.25" customHeight="1" x14ac:dyDescent="0.25">
      <c r="A39" s="38" t="s">
        <v>29</v>
      </c>
      <c r="B39" s="39">
        <f t="shared" ref="B39:G39" si="9">SUM(B40,B41,B42,B43)</f>
        <v>4452035738</v>
      </c>
      <c r="C39" s="39">
        <f t="shared" si="9"/>
        <v>0</v>
      </c>
      <c r="D39" s="39">
        <f t="shared" si="9"/>
        <v>4452035738</v>
      </c>
      <c r="E39" s="39">
        <f t="shared" si="9"/>
        <v>794812060</v>
      </c>
      <c r="F39" s="39">
        <f>SUM(F40,F41,F42,F43)</f>
        <v>754503807</v>
      </c>
      <c r="G39" s="39">
        <f t="shared" si="9"/>
        <v>-3697531931</v>
      </c>
      <c r="H39" s="40"/>
    </row>
    <row r="40" spans="1:9" s="19" customFormat="1" ht="15" customHeight="1" x14ac:dyDescent="0.25">
      <c r="A40" s="16" t="s">
        <v>16</v>
      </c>
      <c r="B40" s="17">
        <f>B11</f>
        <v>3205065474</v>
      </c>
      <c r="C40" s="17">
        <f>C11</f>
        <v>0</v>
      </c>
      <c r="D40" s="17">
        <f t="shared" ref="D40:D43" si="10">B40+C40</f>
        <v>3205065474</v>
      </c>
      <c r="E40" s="17">
        <f t="shared" ref="E40:F40" si="11">E11</f>
        <v>703491565</v>
      </c>
      <c r="F40" s="17">
        <f t="shared" si="11"/>
        <v>663183312</v>
      </c>
      <c r="G40" s="17">
        <f t="shared" ref="G40:G41" si="12">SUM(F40-B40)</f>
        <v>-2541882162</v>
      </c>
    </row>
    <row r="41" spans="1:9" s="19" customFormat="1" ht="15" customHeight="1" x14ac:dyDescent="0.25">
      <c r="A41" s="16" t="s">
        <v>19</v>
      </c>
      <c r="B41" s="17">
        <f>B14</f>
        <v>176154000</v>
      </c>
      <c r="C41" s="17">
        <f>C14</f>
        <v>0</v>
      </c>
      <c r="D41" s="17">
        <f t="shared" si="10"/>
        <v>176154000</v>
      </c>
      <c r="E41" s="17">
        <f t="shared" ref="E41:F41" si="13">E14</f>
        <v>44225520</v>
      </c>
      <c r="F41" s="17">
        <f t="shared" si="13"/>
        <v>44225520</v>
      </c>
      <c r="G41" s="17">
        <f t="shared" si="12"/>
        <v>-131928480</v>
      </c>
      <c r="H41" s="41"/>
    </row>
    <row r="42" spans="1:9" s="19" customFormat="1" ht="27.75" customHeight="1" x14ac:dyDescent="0.25">
      <c r="A42" s="16" t="s">
        <v>21</v>
      </c>
      <c r="B42" s="17">
        <f>B16</f>
        <v>1057983371</v>
      </c>
      <c r="C42" s="17">
        <f>C16</f>
        <v>-40431953</v>
      </c>
      <c r="D42" s="17">
        <f t="shared" si="10"/>
        <v>1017551418</v>
      </c>
      <c r="E42" s="17">
        <f t="shared" ref="E42:F42" si="14">E16</f>
        <v>6040862</v>
      </c>
      <c r="F42" s="17">
        <f t="shared" si="14"/>
        <v>6040862</v>
      </c>
      <c r="G42" s="17">
        <f t="shared" ref="G42:G43" si="15">SUM(F42-B42)</f>
        <v>-1051942509</v>
      </c>
      <c r="I42" s="20"/>
    </row>
    <row r="43" spans="1:9" s="19" customFormat="1" ht="25.5" x14ac:dyDescent="0.25">
      <c r="A43" s="16" t="s">
        <v>23</v>
      </c>
      <c r="B43" s="17">
        <f>B18</f>
        <v>12832893</v>
      </c>
      <c r="C43" s="17">
        <f>C18</f>
        <v>40431953</v>
      </c>
      <c r="D43" s="17">
        <f t="shared" si="10"/>
        <v>53264846</v>
      </c>
      <c r="E43" s="17">
        <f t="shared" ref="E43" si="16">E18</f>
        <v>41054113</v>
      </c>
      <c r="F43" s="17">
        <f>F18</f>
        <v>41054113</v>
      </c>
      <c r="G43" s="17">
        <f t="shared" si="15"/>
        <v>28221220</v>
      </c>
    </row>
    <row r="44" spans="1:9" s="19" customFormat="1" ht="3" customHeight="1" x14ac:dyDescent="0.25">
      <c r="A44" s="38"/>
      <c r="B44" s="42"/>
      <c r="C44" s="42"/>
      <c r="D44" s="17"/>
      <c r="E44" s="43"/>
      <c r="F44" s="43"/>
      <c r="G44" s="43"/>
    </row>
    <row r="45" spans="1:9" s="19" customFormat="1" ht="15" customHeight="1" x14ac:dyDescent="0.25">
      <c r="A45" s="38" t="s">
        <v>30</v>
      </c>
      <c r="B45" s="39">
        <v>0</v>
      </c>
      <c r="C45" s="39">
        <f t="shared" ref="C45:G45" si="17">C46</f>
        <v>0</v>
      </c>
      <c r="D45" s="39">
        <f t="shared" si="17"/>
        <v>0</v>
      </c>
      <c r="E45" s="39">
        <f t="shared" si="17"/>
        <v>0</v>
      </c>
      <c r="F45" s="39">
        <f t="shared" si="17"/>
        <v>0</v>
      </c>
      <c r="G45" s="39">
        <f t="shared" si="17"/>
        <v>0</v>
      </c>
    </row>
    <row r="46" spans="1:9" s="19" customFormat="1" ht="15" customHeight="1" x14ac:dyDescent="0.25">
      <c r="A46" s="16" t="s">
        <v>24</v>
      </c>
      <c r="B46" s="17">
        <v>0</v>
      </c>
      <c r="C46" s="17">
        <v>0</v>
      </c>
      <c r="D46" s="17">
        <f>SUM(B46:C46)</f>
        <v>0</v>
      </c>
      <c r="E46" s="17">
        <v>0</v>
      </c>
      <c r="F46" s="17">
        <v>0</v>
      </c>
      <c r="G46" s="17">
        <f>SUM(F46-B46)</f>
        <v>0</v>
      </c>
    </row>
    <row r="47" spans="1:9" s="4" customFormat="1" ht="5.25" customHeight="1" x14ac:dyDescent="0.2">
      <c r="A47" s="44"/>
      <c r="B47" s="45"/>
      <c r="C47" s="45"/>
      <c r="D47" s="45"/>
      <c r="E47" s="45"/>
      <c r="F47" s="45"/>
      <c r="G47" s="45"/>
    </row>
    <row r="48" spans="1:9" s="46" customFormat="1" ht="15.75" customHeight="1" x14ac:dyDescent="0.25">
      <c r="A48" s="25" t="s">
        <v>25</v>
      </c>
      <c r="B48" s="26">
        <f>B29+B39</f>
        <v>6052035738</v>
      </c>
      <c r="C48" s="26">
        <f>C29+C39</f>
        <v>0</v>
      </c>
      <c r="D48" s="26">
        <f>D29+D39</f>
        <v>6052035738</v>
      </c>
      <c r="E48" s="26">
        <f>E29+E39</f>
        <v>1356823820</v>
      </c>
      <c r="F48" s="26">
        <f>F29+F39</f>
        <v>1316515567</v>
      </c>
      <c r="G48" s="27">
        <f>SUM(F48-B48)</f>
        <v>-4735520171</v>
      </c>
    </row>
    <row r="49" spans="1:9" s="4" customFormat="1" ht="13.5" customHeight="1" x14ac:dyDescent="0.2">
      <c r="A49" s="29"/>
      <c r="B49" s="30"/>
      <c r="C49" s="30"/>
      <c r="D49" s="47"/>
      <c r="E49" s="31" t="s">
        <v>26</v>
      </c>
      <c r="F49" s="32"/>
      <c r="G49" s="33"/>
      <c r="H49" s="48"/>
      <c r="I49" s="48"/>
    </row>
    <row r="50" spans="1:9" s="4" customFormat="1" ht="12.75" x14ac:dyDescent="0.2">
      <c r="A50" s="49"/>
      <c r="B50" s="50"/>
      <c r="C50" s="50"/>
      <c r="D50" s="50"/>
      <c r="E50" s="15"/>
      <c r="F50" s="15"/>
      <c r="G50" s="15"/>
    </row>
    <row r="51" spans="1:9" s="4" customFormat="1" ht="12.75" x14ac:dyDescent="0.2">
      <c r="A51" s="51" t="s">
        <v>31</v>
      </c>
      <c r="B51" s="52"/>
      <c r="C51" s="52"/>
      <c r="D51" s="52"/>
      <c r="E51" s="53"/>
      <c r="F51" s="53"/>
      <c r="G51" s="53"/>
      <c r="H51" s="54"/>
      <c r="I51" s="54"/>
    </row>
    <row r="52" spans="1:9" s="4" customFormat="1" ht="12.75" x14ac:dyDescent="0.2">
      <c r="B52" s="15"/>
      <c r="C52" s="15"/>
      <c r="D52" s="15"/>
      <c r="E52" s="15"/>
      <c r="F52" s="15"/>
      <c r="G52" s="15"/>
    </row>
    <row r="53" spans="1:9" s="4" customFormat="1" ht="12.75" x14ac:dyDescent="0.2">
      <c r="B53" s="15"/>
      <c r="C53" s="15"/>
      <c r="D53" s="15"/>
      <c r="E53" s="15"/>
      <c r="F53" s="15"/>
      <c r="G53" s="15"/>
    </row>
    <row r="54" spans="1:9" s="4" customFormat="1" ht="12.75" x14ac:dyDescent="0.2">
      <c r="B54" s="15"/>
      <c r="C54" s="15"/>
      <c r="D54" s="15"/>
      <c r="E54" s="15"/>
      <c r="F54" s="15"/>
      <c r="G54" s="15"/>
    </row>
  </sheetData>
  <mergeCells count="15">
    <mergeCell ref="G21:G22"/>
    <mergeCell ref="E22:F22"/>
    <mergeCell ref="A25:A27"/>
    <mergeCell ref="B25:F25"/>
    <mergeCell ref="G25:G26"/>
    <mergeCell ref="G48:G49"/>
    <mergeCell ref="E49:F49"/>
    <mergeCell ref="A1:G1"/>
    <mergeCell ref="A2:G2"/>
    <mergeCell ref="A3:G3"/>
    <mergeCell ref="A4:G4"/>
    <mergeCell ref="A5:G5"/>
    <mergeCell ref="A6:A8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2022-05-27T18:34:39Z</dcterms:created>
  <dcterms:modified xsi:type="dcterms:W3CDTF">2022-05-27T18:34:39Z</dcterms:modified>
</cp:coreProperties>
</file>