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LDF-5" sheetId="1" r:id="rId1"/>
  </sheets>
  <definedNames>
    <definedName name="_xlnm.Print_Area" localSheetId="0">'LDF-5'!$A$1:$I$82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D69" i="1"/>
  <c r="F69" i="1" s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F17" i="1"/>
  <c r="E17" i="1"/>
  <c r="D17" i="1"/>
  <c r="H16" i="1"/>
  <c r="I16" i="1" s="1"/>
  <c r="G16" i="1"/>
  <c r="E16" i="1"/>
  <c r="D16" i="1"/>
  <c r="D42" i="1" s="1"/>
  <c r="D72" i="1" s="1"/>
  <c r="I15" i="1"/>
  <c r="F15" i="1"/>
  <c r="H14" i="1"/>
  <c r="I14" i="1" s="1"/>
  <c r="G14" i="1"/>
  <c r="G42" i="1" s="1"/>
  <c r="F14" i="1"/>
  <c r="E14" i="1"/>
  <c r="E42" i="1" s="1"/>
  <c r="I13" i="1"/>
  <c r="F13" i="1"/>
  <c r="I12" i="1"/>
  <c r="F12" i="1"/>
  <c r="I11" i="1"/>
  <c r="F11" i="1"/>
  <c r="I10" i="1"/>
  <c r="F10" i="1"/>
  <c r="E72" i="1" l="1"/>
  <c r="G72" i="1"/>
  <c r="I67" i="1"/>
  <c r="F16" i="1"/>
  <c r="F42" i="1" s="1"/>
  <c r="F72" i="1" s="1"/>
  <c r="H42" i="1"/>
  <c r="H72" i="1" l="1"/>
  <c r="I72" i="1" s="1"/>
  <c r="I4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<sst xmlns="http://schemas.openxmlformats.org/spreadsheetml/2006/main" count="76" uniqueCount="74">
  <si>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</si>
  <si>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GOBIERNO ESTATAL</t>
  </si>
  <si>
    <t>ESTADO ANALÍTICO DE INGRESOS DETALLADO CONSOLIDADO</t>
  </si>
  <si>
    <t>DEL 1 DE ENERO AL 31 DE MARZO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</si>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</sst>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Fill="1" applyBorder="1" applyAlignment="1">
      <alignment horizontal="justify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top"/>
    </xf>
    <xf numFmtId="167" fontId="8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 applyProtection="1">
      <alignment vertical="top"/>
    </xf>
    <xf numFmtId="0" fontId="7" fillId="4" borderId="0" xfId="1" applyFont="1" applyFill="1" applyBorder="1" applyAlignment="1">
      <alignment horizontal="left" vertical="top"/>
    </xf>
    <xf numFmtId="167" fontId="4" fillId="2" borderId="0" xfId="1" applyNumberFormat="1" applyFont="1" applyFill="1" applyBorder="1" applyAlignment="1">
      <alignment horizontal="center" vertical="top"/>
    </xf>
    <xf numFmtId="167" fontId="4" fillId="2" borderId="0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justify" vertical="top" wrapText="1"/>
    </xf>
    <xf numFmtId="0" fontId="3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10" fillId="0" borderId="8" xfId="2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5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5">
      <c r="A10" s="18"/>
      <c r="B10" s="19" t="s">
        <v>14</v>
      </c>
      <c r="C10" s="19"/>
      <c r="D10" s="20">
        <v>1638425389</v>
      </c>
      <c r="E10" s="20">
        <v>148894458</v>
      </c>
      <c r="F10" s="20">
        <f t="shared" ref="F10:F16" si="0">D10+E10</f>
        <v>1787319847</v>
      </c>
      <c r="G10" s="20">
        <v>727278426</v>
      </c>
      <c r="H10" s="20">
        <v>727278426</v>
      </c>
      <c r="I10" s="20">
        <f t="shared" ref="I10:I40" si="1">SUM(H10-D10)</f>
        <v>-911146963</v>
      </c>
      <c r="K10" s="21"/>
    </row>
    <row r="11" spans="1:11" s="17" customFormat="1" ht="12.95" customHeight="1" x14ac:dyDescent="0.25">
      <c r="A11" s="18"/>
      <c r="B11" s="19" t="s">
        <v>15</v>
      </c>
      <c r="C11" s="22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  <c r="K11" s="21"/>
    </row>
    <row r="12" spans="1:11" s="17" customFormat="1" ht="12.95" customHeight="1" x14ac:dyDescent="0.25">
      <c r="A12" s="18"/>
      <c r="B12" s="19" t="s">
        <v>16</v>
      </c>
      <c r="C12" s="22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  <c r="K12" s="21"/>
    </row>
    <row r="13" spans="1:11" s="17" customFormat="1" ht="12.95" customHeight="1" x14ac:dyDescent="0.25">
      <c r="A13" s="18"/>
      <c r="B13" s="19" t="s">
        <v>17</v>
      </c>
      <c r="C13" s="22"/>
      <c r="D13" s="20">
        <v>1324818912</v>
      </c>
      <c r="E13" s="20">
        <v>164558712</v>
      </c>
      <c r="F13" s="20">
        <f t="shared" si="0"/>
        <v>1489377624</v>
      </c>
      <c r="G13" s="20">
        <v>707075210</v>
      </c>
      <c r="H13" s="20">
        <v>707075210</v>
      </c>
      <c r="I13" s="20">
        <f t="shared" si="1"/>
        <v>-617743702</v>
      </c>
      <c r="K13" s="21"/>
    </row>
    <row r="14" spans="1:11" s="17" customFormat="1" ht="12.95" customHeight="1" x14ac:dyDescent="0.25">
      <c r="A14" s="18"/>
      <c r="B14" s="19" t="s">
        <v>18</v>
      </c>
      <c r="C14" s="22"/>
      <c r="D14" s="20">
        <v>150925000</v>
      </c>
      <c r="E14" s="20">
        <f>64212592+2620962</f>
        <v>66833554</v>
      </c>
      <c r="F14" s="20">
        <f t="shared" si="0"/>
        <v>217758554</v>
      </c>
      <c r="G14" s="20">
        <f>101237424+2620962</f>
        <v>103858386</v>
      </c>
      <c r="H14" s="20">
        <f>101237424+2620962</f>
        <v>103858386</v>
      </c>
      <c r="I14" s="20">
        <f t="shared" si="1"/>
        <v>-47066614</v>
      </c>
      <c r="K14" s="21"/>
    </row>
    <row r="15" spans="1:11" s="17" customFormat="1" ht="12.95" customHeight="1" x14ac:dyDescent="0.25">
      <c r="A15" s="18"/>
      <c r="B15" s="19" t="s">
        <v>19</v>
      </c>
      <c r="C15" s="22"/>
      <c r="D15" s="20">
        <v>1065225669</v>
      </c>
      <c r="E15" s="20">
        <v>26665782</v>
      </c>
      <c r="F15" s="20">
        <f t="shared" si="0"/>
        <v>1091891451</v>
      </c>
      <c r="G15" s="20">
        <v>93488147</v>
      </c>
      <c r="H15" s="20">
        <v>93488147</v>
      </c>
      <c r="I15" s="20">
        <f t="shared" si="1"/>
        <v>-971737522</v>
      </c>
      <c r="K15" s="21"/>
    </row>
    <row r="16" spans="1:11" s="17" customFormat="1" ht="12.95" customHeight="1" x14ac:dyDescent="0.25">
      <c r="A16" s="18"/>
      <c r="B16" s="19" t="s">
        <v>20</v>
      </c>
      <c r="C16" s="22"/>
      <c r="D16" s="20">
        <f>135274476+116695468</f>
        <v>251969944</v>
      </c>
      <c r="E16" s="20">
        <f>-8497438+3022770</f>
        <v>-5474668</v>
      </c>
      <c r="F16" s="20">
        <f t="shared" si="0"/>
        <v>246495276</v>
      </c>
      <c r="G16" s="20">
        <f>7627750+44597924</f>
        <v>52225674</v>
      </c>
      <c r="H16" s="20">
        <f>7627750+44597924</f>
        <v>52225674</v>
      </c>
      <c r="I16" s="20">
        <f t="shared" si="1"/>
        <v>-199744270</v>
      </c>
      <c r="K16" s="21"/>
    </row>
    <row r="17" spans="1:11" s="17" customFormat="1" ht="12.95" customHeight="1" x14ac:dyDescent="0.25">
      <c r="A17" s="18"/>
      <c r="B17" s="19" t="s">
        <v>21</v>
      </c>
      <c r="C17" s="22"/>
      <c r="D17" s="20">
        <f>SUM(D18:D28)</f>
        <v>37418177964</v>
      </c>
      <c r="E17" s="20">
        <f>SUM(E18:E28)</f>
        <v>2056800467</v>
      </c>
      <c r="F17" s="20">
        <f>SUM(F18:F28)</f>
        <v>39474978431</v>
      </c>
      <c r="G17" s="20">
        <f>SUM(G18:G28)</f>
        <v>12094425638</v>
      </c>
      <c r="H17" s="20">
        <f>SUM(H18:H28)</f>
        <v>12094425638</v>
      </c>
      <c r="I17" s="20">
        <f t="shared" si="1"/>
        <v>-25323752326</v>
      </c>
      <c r="K17" s="21"/>
    </row>
    <row r="18" spans="1:11" s="17" customFormat="1" ht="12.95" customHeight="1" x14ac:dyDescent="0.25">
      <c r="A18" s="18"/>
      <c r="B18" s="18"/>
      <c r="C18" s="23" t="s">
        <v>22</v>
      </c>
      <c r="D18" s="24">
        <v>31546790845</v>
      </c>
      <c r="E18" s="24">
        <v>1711246452</v>
      </c>
      <c r="F18" s="24">
        <f t="shared" ref="F18:F28" si="2">D18+E18</f>
        <v>33258037297</v>
      </c>
      <c r="G18" s="24">
        <v>10289617003</v>
      </c>
      <c r="H18" s="24">
        <v>10289617003</v>
      </c>
      <c r="I18" s="24">
        <f t="shared" si="1"/>
        <v>-21257173842</v>
      </c>
      <c r="K18" s="21"/>
    </row>
    <row r="19" spans="1:11" s="17" customFormat="1" ht="12.95" customHeight="1" x14ac:dyDescent="0.25">
      <c r="A19" s="18"/>
      <c r="B19" s="18"/>
      <c r="C19" s="23" t="s">
        <v>23</v>
      </c>
      <c r="D19" s="24">
        <v>1075498127</v>
      </c>
      <c r="E19" s="24">
        <v>39983793</v>
      </c>
      <c r="F19" s="24">
        <f t="shared" si="2"/>
        <v>1115481920</v>
      </c>
      <c r="G19" s="24">
        <v>325128070</v>
      </c>
      <c r="H19" s="24">
        <v>325128070</v>
      </c>
      <c r="I19" s="24">
        <f t="shared" si="1"/>
        <v>-750370057</v>
      </c>
      <c r="K19" s="21"/>
    </row>
    <row r="20" spans="1:11" s="17" customFormat="1" ht="12.95" customHeight="1" x14ac:dyDescent="0.25">
      <c r="A20" s="18"/>
      <c r="B20" s="18"/>
      <c r="C20" s="23" t="s">
        <v>24</v>
      </c>
      <c r="D20" s="24">
        <v>1390081802</v>
      </c>
      <c r="E20" s="24">
        <v>19598371</v>
      </c>
      <c r="F20" s="24">
        <f t="shared" si="2"/>
        <v>1409680173</v>
      </c>
      <c r="G20" s="24">
        <v>323132729</v>
      </c>
      <c r="H20" s="24">
        <v>323132729</v>
      </c>
      <c r="I20" s="24">
        <f t="shared" si="1"/>
        <v>-1066949073</v>
      </c>
      <c r="K20" s="21"/>
    </row>
    <row r="21" spans="1:11" s="17" customFormat="1" ht="12.95" customHeight="1" x14ac:dyDescent="0.25">
      <c r="A21" s="18"/>
      <c r="B21" s="18"/>
      <c r="C21" s="23" t="s">
        <v>25</v>
      </c>
      <c r="D21" s="24">
        <v>888950122</v>
      </c>
      <c r="E21" s="24">
        <v>-37880220</v>
      </c>
      <c r="F21" s="24">
        <f t="shared" si="2"/>
        <v>851069902</v>
      </c>
      <c r="G21" s="24">
        <v>159064900</v>
      </c>
      <c r="H21" s="24">
        <v>159064900</v>
      </c>
      <c r="I21" s="24">
        <f t="shared" si="1"/>
        <v>-729885222</v>
      </c>
      <c r="K21" s="21"/>
    </row>
    <row r="22" spans="1:11" s="17" customFormat="1" ht="12.95" customHeight="1" x14ac:dyDescent="0.25">
      <c r="A22" s="18"/>
      <c r="B22" s="18"/>
      <c r="C22" s="23" t="s">
        <v>26</v>
      </c>
      <c r="D22" s="24">
        <v>92959139</v>
      </c>
      <c r="E22" s="24">
        <v>686206</v>
      </c>
      <c r="F22" s="24">
        <f t="shared" si="2"/>
        <v>93645345</v>
      </c>
      <c r="G22" s="24">
        <v>23677197</v>
      </c>
      <c r="H22" s="24">
        <v>23677197</v>
      </c>
      <c r="I22" s="24">
        <f t="shared" si="1"/>
        <v>-69281942</v>
      </c>
      <c r="K22" s="21"/>
    </row>
    <row r="23" spans="1:11" s="17" customFormat="1" ht="12.95" customHeight="1" x14ac:dyDescent="0.25">
      <c r="A23" s="18"/>
      <c r="B23" s="18"/>
      <c r="C23" s="23" t="s">
        <v>27</v>
      </c>
      <c r="D23" s="24">
        <v>256177686</v>
      </c>
      <c r="E23" s="24">
        <v>-14805040</v>
      </c>
      <c r="F23" s="24">
        <f t="shared" si="2"/>
        <v>241372646</v>
      </c>
      <c r="G23" s="24">
        <v>64100481</v>
      </c>
      <c r="H23" s="24">
        <v>64100481</v>
      </c>
      <c r="I23" s="24">
        <f t="shared" si="1"/>
        <v>-192077205</v>
      </c>
      <c r="K23" s="21"/>
    </row>
    <row r="24" spans="1:11" s="17" customFormat="1" ht="12.95" customHeight="1" x14ac:dyDescent="0.25">
      <c r="A24" s="18"/>
      <c r="B24" s="18"/>
      <c r="C24" s="23" t="s">
        <v>28</v>
      </c>
      <c r="D24" s="24">
        <v>0</v>
      </c>
      <c r="E24" s="24">
        <v>0</v>
      </c>
      <c r="F24" s="24">
        <f t="shared" si="2"/>
        <v>0</v>
      </c>
      <c r="G24" s="24">
        <v>0</v>
      </c>
      <c r="H24" s="24">
        <v>0</v>
      </c>
      <c r="I24" s="24">
        <f t="shared" si="1"/>
        <v>0</v>
      </c>
      <c r="K24" s="21"/>
    </row>
    <row r="25" spans="1:11" s="17" customFormat="1" ht="12.95" customHeight="1" x14ac:dyDescent="0.25">
      <c r="A25" s="18"/>
      <c r="B25" s="18"/>
      <c r="C25" s="23" t="s">
        <v>29</v>
      </c>
      <c r="D25" s="24">
        <v>0</v>
      </c>
      <c r="E25" s="24">
        <v>0</v>
      </c>
      <c r="F25" s="24">
        <f t="shared" si="2"/>
        <v>0</v>
      </c>
      <c r="G25" s="24">
        <v>0</v>
      </c>
      <c r="H25" s="24">
        <v>0</v>
      </c>
      <c r="I25" s="24">
        <f t="shared" si="1"/>
        <v>0</v>
      </c>
      <c r="K25" s="21"/>
    </row>
    <row r="26" spans="1:11" s="17" customFormat="1" ht="12.95" customHeight="1" x14ac:dyDescent="0.25">
      <c r="A26" s="18"/>
      <c r="B26" s="18"/>
      <c r="C26" s="23" t="s">
        <v>30</v>
      </c>
      <c r="D26" s="24">
        <v>603877840</v>
      </c>
      <c r="E26" s="24">
        <v>-18034652</v>
      </c>
      <c r="F26" s="24">
        <f t="shared" si="2"/>
        <v>585843188</v>
      </c>
      <c r="G26" s="24">
        <v>121656494</v>
      </c>
      <c r="H26" s="24">
        <v>121656494</v>
      </c>
      <c r="I26" s="24">
        <f t="shared" si="1"/>
        <v>-482221346</v>
      </c>
      <c r="K26" s="21"/>
    </row>
    <row r="27" spans="1:11" s="17" customFormat="1" ht="12.95" customHeight="1" x14ac:dyDescent="0.25">
      <c r="A27" s="18"/>
      <c r="B27" s="18"/>
      <c r="C27" s="23" t="s">
        <v>31</v>
      </c>
      <c r="D27" s="24">
        <v>1563842403</v>
      </c>
      <c r="E27" s="24">
        <v>356005557</v>
      </c>
      <c r="F27" s="24">
        <f t="shared" si="2"/>
        <v>1919847960</v>
      </c>
      <c r="G27" s="24">
        <v>788048764</v>
      </c>
      <c r="H27" s="24">
        <v>788048764</v>
      </c>
      <c r="I27" s="24">
        <f t="shared" si="1"/>
        <v>-775793639</v>
      </c>
      <c r="K27" s="21"/>
    </row>
    <row r="28" spans="1:11" s="17" customFormat="1" ht="12.75" customHeight="1" x14ac:dyDescent="0.25">
      <c r="A28" s="18"/>
      <c r="B28" s="18"/>
      <c r="C28" s="25" t="s">
        <v>32</v>
      </c>
      <c r="D28" s="24">
        <v>0</v>
      </c>
      <c r="E28" s="24">
        <v>0</v>
      </c>
      <c r="F28" s="24">
        <f t="shared" si="2"/>
        <v>0</v>
      </c>
      <c r="G28" s="24">
        <v>0</v>
      </c>
      <c r="H28" s="24">
        <v>0</v>
      </c>
      <c r="I28" s="24">
        <f t="shared" si="1"/>
        <v>0</v>
      </c>
      <c r="K28" s="21"/>
    </row>
    <row r="29" spans="1:11" s="17" customFormat="1" ht="12.95" customHeight="1" x14ac:dyDescent="0.25">
      <c r="A29" s="18"/>
      <c r="B29" s="19" t="s">
        <v>33</v>
      </c>
      <c r="C29" s="22"/>
      <c r="D29" s="20">
        <f>SUM(D30:D34)</f>
        <v>435248644</v>
      </c>
      <c r="E29" s="20">
        <f>SUM(E30:E34)</f>
        <v>34633493</v>
      </c>
      <c r="F29" s="20">
        <f>SUM(F30:F34)</f>
        <v>469882137</v>
      </c>
      <c r="G29" s="20">
        <f>SUM(G30:G34)</f>
        <v>145010378</v>
      </c>
      <c r="H29" s="20">
        <f>SUM(H30:H34)</f>
        <v>145010378</v>
      </c>
      <c r="I29" s="20">
        <f t="shared" si="1"/>
        <v>-290238266</v>
      </c>
      <c r="K29" s="21"/>
    </row>
    <row r="30" spans="1:11" s="17" customFormat="1" ht="12.95" customHeight="1" x14ac:dyDescent="0.25">
      <c r="A30" s="18"/>
      <c r="B30" s="18"/>
      <c r="C30" s="23" t="s">
        <v>34</v>
      </c>
      <c r="D30" s="24">
        <v>0</v>
      </c>
      <c r="E30" s="24">
        <v>0</v>
      </c>
      <c r="F30" s="24">
        <f t="shared" ref="F30:F35" si="3">D30+E30</f>
        <v>0</v>
      </c>
      <c r="G30" s="24">
        <v>0</v>
      </c>
      <c r="H30" s="24">
        <v>0</v>
      </c>
      <c r="I30" s="24">
        <f t="shared" si="1"/>
        <v>0</v>
      </c>
      <c r="K30" s="21"/>
    </row>
    <row r="31" spans="1:11" s="17" customFormat="1" ht="12.95" customHeight="1" x14ac:dyDescent="0.25">
      <c r="A31" s="18"/>
      <c r="B31" s="18"/>
      <c r="C31" s="23" t="s">
        <v>35</v>
      </c>
      <c r="D31" s="24">
        <v>46908836</v>
      </c>
      <c r="E31" s="24">
        <v>0</v>
      </c>
      <c r="F31" s="24">
        <f t="shared" si="3"/>
        <v>46908836</v>
      </c>
      <c r="G31" s="24">
        <v>11727210</v>
      </c>
      <c r="H31" s="24">
        <v>11727210</v>
      </c>
      <c r="I31" s="24">
        <f t="shared" si="1"/>
        <v>-35181626</v>
      </c>
      <c r="K31" s="21"/>
    </row>
    <row r="32" spans="1:11" s="17" customFormat="1" ht="12.95" customHeight="1" x14ac:dyDescent="0.25">
      <c r="A32" s="18"/>
      <c r="B32" s="18"/>
      <c r="C32" s="23" t="s">
        <v>36</v>
      </c>
      <c r="D32" s="24">
        <v>182399573</v>
      </c>
      <c r="E32" s="24">
        <v>10201533</v>
      </c>
      <c r="F32" s="24">
        <f t="shared" si="3"/>
        <v>192601106</v>
      </c>
      <c r="G32" s="24">
        <v>61728223</v>
      </c>
      <c r="H32" s="24">
        <v>61728223</v>
      </c>
      <c r="I32" s="24">
        <f t="shared" si="1"/>
        <v>-120671350</v>
      </c>
      <c r="K32" s="21"/>
    </row>
    <row r="33" spans="1:14" s="17" customFormat="1" ht="12.95" customHeight="1" x14ac:dyDescent="0.25">
      <c r="A33" s="18"/>
      <c r="B33" s="18"/>
      <c r="C33" s="23" t="s">
        <v>37</v>
      </c>
      <c r="D33" s="24">
        <v>28654302</v>
      </c>
      <c r="E33" s="24">
        <v>1129310</v>
      </c>
      <c r="F33" s="24">
        <f t="shared" si="3"/>
        <v>29783612</v>
      </c>
      <c r="G33" s="24">
        <v>9804656</v>
      </c>
      <c r="H33" s="24">
        <v>9804656</v>
      </c>
      <c r="I33" s="24">
        <f t="shared" si="1"/>
        <v>-18849646</v>
      </c>
      <c r="K33" s="21"/>
    </row>
    <row r="34" spans="1:14" s="17" customFormat="1" ht="12.95" customHeight="1" x14ac:dyDescent="0.25">
      <c r="A34" s="18"/>
      <c r="B34" s="18"/>
      <c r="C34" s="23" t="s">
        <v>38</v>
      </c>
      <c r="D34" s="24">
        <v>177285933</v>
      </c>
      <c r="E34" s="24">
        <v>23302650</v>
      </c>
      <c r="F34" s="24">
        <f t="shared" si="3"/>
        <v>200588583</v>
      </c>
      <c r="G34" s="24">
        <v>61750289</v>
      </c>
      <c r="H34" s="24">
        <v>61750289</v>
      </c>
      <c r="I34" s="24">
        <f t="shared" si="1"/>
        <v>-115535644</v>
      </c>
      <c r="K34" s="21"/>
    </row>
    <row r="35" spans="1:14" s="17" customFormat="1" ht="12.95" customHeight="1" x14ac:dyDescent="0.25">
      <c r="A35" s="18"/>
      <c r="B35" s="19" t="s">
        <v>39</v>
      </c>
      <c r="C35" s="22"/>
      <c r="D35" s="20">
        <v>0</v>
      </c>
      <c r="E35" s="20">
        <v>0</v>
      </c>
      <c r="F35" s="26">
        <f t="shared" si="3"/>
        <v>0</v>
      </c>
      <c r="G35" s="20">
        <v>0</v>
      </c>
      <c r="H35" s="20">
        <v>0</v>
      </c>
      <c r="I35" s="20">
        <f t="shared" si="1"/>
        <v>0</v>
      </c>
      <c r="K35" s="21"/>
    </row>
    <row r="36" spans="1:14" s="17" customFormat="1" ht="12.95" customHeight="1" x14ac:dyDescent="0.25">
      <c r="A36" s="18"/>
      <c r="B36" s="19" t="s">
        <v>40</v>
      </c>
      <c r="C36" s="22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1"/>
    </row>
    <row r="37" spans="1:14" s="17" customFormat="1" ht="12.95" customHeight="1" x14ac:dyDescent="0.25">
      <c r="A37" s="18"/>
      <c r="B37" s="18"/>
      <c r="C37" s="23" t="s">
        <v>41</v>
      </c>
      <c r="D37" s="27">
        <v>0</v>
      </c>
      <c r="E37" s="27">
        <v>0</v>
      </c>
      <c r="F37" s="27">
        <f>D37+E37</f>
        <v>0</v>
      </c>
      <c r="G37" s="27">
        <v>0</v>
      </c>
      <c r="H37" s="27">
        <v>0</v>
      </c>
      <c r="I37" s="24">
        <f t="shared" si="1"/>
        <v>0</v>
      </c>
      <c r="K37" s="21"/>
    </row>
    <row r="38" spans="1:14" s="17" customFormat="1" ht="12.95" customHeight="1" x14ac:dyDescent="0.25">
      <c r="A38" s="18"/>
      <c r="B38" s="19" t="s">
        <v>42</v>
      </c>
      <c r="C38" s="22"/>
      <c r="D38" s="26">
        <f>SUM(D39:D40)</f>
        <v>0</v>
      </c>
      <c r="E38" s="26">
        <f>SUM(E39:E40)</f>
        <v>0</v>
      </c>
      <c r="F38" s="26">
        <f>SUM(F39:F40)</f>
        <v>0</v>
      </c>
      <c r="G38" s="26">
        <f>SUM(G39:G40)</f>
        <v>0</v>
      </c>
      <c r="H38" s="26">
        <f>SUM(H39:H40)</f>
        <v>0</v>
      </c>
      <c r="I38" s="26">
        <f t="shared" si="1"/>
        <v>0</v>
      </c>
      <c r="K38" s="21"/>
    </row>
    <row r="39" spans="1:14" s="17" customFormat="1" ht="12.95" customHeight="1" x14ac:dyDescent="0.25">
      <c r="A39" s="18"/>
      <c r="B39" s="18"/>
      <c r="C39" s="23" t="s">
        <v>43</v>
      </c>
      <c r="D39" s="27">
        <v>0</v>
      </c>
      <c r="E39" s="27">
        <v>0</v>
      </c>
      <c r="F39" s="27">
        <f>D39+E39</f>
        <v>0</v>
      </c>
      <c r="G39" s="27">
        <v>0</v>
      </c>
      <c r="H39" s="27">
        <v>0</v>
      </c>
      <c r="I39" s="27">
        <f t="shared" si="1"/>
        <v>0</v>
      </c>
      <c r="K39" s="21"/>
    </row>
    <row r="40" spans="1:14" s="17" customFormat="1" ht="12.95" customHeight="1" x14ac:dyDescent="0.25">
      <c r="A40" s="18"/>
      <c r="B40" s="18"/>
      <c r="C40" s="23" t="s">
        <v>44</v>
      </c>
      <c r="D40" s="27">
        <v>0</v>
      </c>
      <c r="E40" s="27">
        <v>0</v>
      </c>
      <c r="F40" s="27">
        <f>D40+E40</f>
        <v>0</v>
      </c>
      <c r="G40" s="27">
        <v>0</v>
      </c>
      <c r="H40" s="27">
        <v>0</v>
      </c>
      <c r="I40" s="27">
        <f t="shared" si="1"/>
        <v>0</v>
      </c>
      <c r="K40" s="21"/>
    </row>
    <row r="41" spans="1:14" s="17" customFormat="1" ht="12.95" customHeight="1" x14ac:dyDescent="0.25">
      <c r="A41" s="18"/>
      <c r="B41" s="18"/>
      <c r="C41" s="18"/>
      <c r="D41" s="28"/>
      <c r="E41" s="28"/>
      <c r="F41" s="28"/>
      <c r="G41" s="28"/>
      <c r="H41" s="28"/>
      <c r="I41" s="28"/>
      <c r="K41" s="21"/>
      <c r="M41" s="27"/>
    </row>
    <row r="42" spans="1:14" s="17" customFormat="1" ht="12.95" customHeight="1" x14ac:dyDescent="0.25">
      <c r="A42" s="14" t="s">
        <v>45</v>
      </c>
      <c r="B42" s="14"/>
      <c r="C42" s="14"/>
      <c r="D42" s="29">
        <f>SUM(D10+D11+D12+D13+D14+D15+D16+D17+D29+D35+D36+D38)</f>
        <v>42284791522</v>
      </c>
      <c r="E42" s="20">
        <f>SUM(E10+E11+E12+E13+E14+E15+E16+E17+E29+E35+E36+E38)</f>
        <v>2492911798</v>
      </c>
      <c r="F42" s="29">
        <f>SUM(F10+F11+F12+F13+F14+F15+F16+F17+F29+F35+F36+F38)</f>
        <v>44777703320</v>
      </c>
      <c r="G42" s="29">
        <f>SUM(G10+G11+G12+G13+G14+G15+G16+G17+G29+G35+G36+G38)</f>
        <v>13923361859</v>
      </c>
      <c r="H42" s="29">
        <f>SUM(H10+H11+H12+H13+H14+H15+H16+H17+H29+H35+H36+H38)</f>
        <v>13923361859</v>
      </c>
      <c r="I42" s="26">
        <f>SUM(H42-D42)</f>
        <v>-28361429663</v>
      </c>
      <c r="K42" s="21"/>
      <c r="M42" s="27"/>
    </row>
    <row r="43" spans="1:14" s="17" customFormat="1" ht="12.95" customHeight="1" x14ac:dyDescent="0.25">
      <c r="A43" s="18"/>
      <c r="B43" s="18"/>
      <c r="C43" s="18"/>
      <c r="D43" s="30"/>
      <c r="E43" s="30"/>
      <c r="F43" s="30"/>
      <c r="G43" s="31"/>
      <c r="H43" s="31"/>
      <c r="I43" s="26"/>
      <c r="K43" s="21"/>
      <c r="L43" s="21"/>
      <c r="M43" s="27"/>
      <c r="N43" s="32"/>
    </row>
    <row r="44" spans="1:14" s="17" customFormat="1" ht="12.95" customHeight="1" x14ac:dyDescent="0.25">
      <c r="A44" s="33" t="s">
        <v>46</v>
      </c>
      <c r="B44" s="33"/>
      <c r="C44" s="33"/>
      <c r="D44" s="34"/>
      <c r="E44" s="34"/>
      <c r="F44" s="34"/>
      <c r="G44" s="35"/>
      <c r="H44" s="35"/>
      <c r="I44" s="26">
        <f>SUM(H42-D42)</f>
        <v>-28361429663</v>
      </c>
      <c r="K44" s="21"/>
      <c r="M44" s="27"/>
      <c r="N44" s="32"/>
    </row>
    <row r="45" spans="1:14" s="17" customFormat="1" ht="12.95" customHeight="1" x14ac:dyDescent="0.25">
      <c r="A45" s="18"/>
      <c r="B45" s="18"/>
      <c r="C45" s="18"/>
      <c r="D45" s="30"/>
      <c r="E45" s="30"/>
      <c r="F45" s="30"/>
      <c r="G45" s="31"/>
      <c r="H45" s="31"/>
      <c r="I45" s="31"/>
      <c r="K45" s="21"/>
      <c r="L45" s="32"/>
      <c r="N45" s="32"/>
    </row>
    <row r="46" spans="1:14" s="17" customFormat="1" ht="12.95" customHeight="1" x14ac:dyDescent="0.25">
      <c r="A46" s="14" t="s">
        <v>47</v>
      </c>
      <c r="B46" s="14"/>
      <c r="C46" s="14"/>
      <c r="D46" s="36"/>
      <c r="E46" s="36"/>
      <c r="F46" s="36"/>
      <c r="G46" s="37"/>
      <c r="H46" s="37"/>
      <c r="I46" s="37"/>
      <c r="K46" s="21"/>
    </row>
    <row r="47" spans="1:14" s="17" customFormat="1" ht="12.95" customHeight="1" x14ac:dyDescent="0.25">
      <c r="A47" s="18"/>
      <c r="B47" s="14" t="s">
        <v>48</v>
      </c>
      <c r="C47" s="14"/>
      <c r="D47" s="20">
        <f>SUM(D48:D55)</f>
        <v>53830139977</v>
      </c>
      <c r="E47" s="20">
        <f>SUM(E48:E55)</f>
        <v>-1298103795</v>
      </c>
      <c r="F47" s="20">
        <f>SUM(F48:F55)</f>
        <v>52532036182</v>
      </c>
      <c r="G47" s="20">
        <f>SUM(G48:G55)</f>
        <v>12814972087</v>
      </c>
      <c r="H47" s="20">
        <f>SUM(H48:H55)</f>
        <v>12814972087</v>
      </c>
      <c r="I47" s="20">
        <f t="shared" ref="I47:I65" si="4">SUM(H47-D47)</f>
        <v>-41015167890</v>
      </c>
      <c r="K47" s="21"/>
      <c r="N47" s="38"/>
    </row>
    <row r="48" spans="1:14" s="17" customFormat="1" ht="12.95" customHeight="1" x14ac:dyDescent="0.25">
      <c r="A48" s="18"/>
      <c r="B48" s="18"/>
      <c r="C48" s="25" t="s">
        <v>49</v>
      </c>
      <c r="D48" s="24">
        <v>21330421863</v>
      </c>
      <c r="E48" s="24">
        <v>-1175495352</v>
      </c>
      <c r="F48" s="24">
        <f t="shared" ref="F48:F55" si="5">D48+E48</f>
        <v>20154926511</v>
      </c>
      <c r="G48" s="24">
        <v>4168259757</v>
      </c>
      <c r="H48" s="24">
        <v>4168259757</v>
      </c>
      <c r="I48" s="24">
        <f t="shared" si="4"/>
        <v>-17162162106</v>
      </c>
      <c r="K48" s="21"/>
    </row>
    <row r="49" spans="1:11" s="17" customFormat="1" ht="12.95" customHeight="1" x14ac:dyDescent="0.25">
      <c r="A49" s="18"/>
      <c r="B49" s="18"/>
      <c r="C49" s="23" t="s">
        <v>50</v>
      </c>
      <c r="D49" s="24">
        <v>5409124618</v>
      </c>
      <c r="E49" s="24">
        <v>73180641</v>
      </c>
      <c r="F49" s="24">
        <f t="shared" si="5"/>
        <v>5482305259</v>
      </c>
      <c r="G49" s="24">
        <v>1320929778</v>
      </c>
      <c r="H49" s="24">
        <v>1320929778</v>
      </c>
      <c r="I49" s="24">
        <f t="shared" si="4"/>
        <v>-4088194840</v>
      </c>
      <c r="K49" s="21"/>
    </row>
    <row r="50" spans="1:11" s="17" customFormat="1" ht="12.95" customHeight="1" x14ac:dyDescent="0.25">
      <c r="A50" s="18"/>
      <c r="B50" s="18"/>
      <c r="C50" s="23" t="s">
        <v>51</v>
      </c>
      <c r="D50" s="24">
        <v>15606458741</v>
      </c>
      <c r="E50" s="24">
        <v>-213362736</v>
      </c>
      <c r="F50" s="24">
        <f t="shared" si="5"/>
        <v>15393096005</v>
      </c>
      <c r="G50" s="24">
        <v>4468574883</v>
      </c>
      <c r="H50" s="24">
        <v>4468574883</v>
      </c>
      <c r="I50" s="24">
        <f t="shared" si="4"/>
        <v>-11137883858</v>
      </c>
      <c r="K50" s="21"/>
    </row>
    <row r="51" spans="1:11" s="17" customFormat="1" ht="26.25" customHeight="1" x14ac:dyDescent="0.25">
      <c r="A51" s="18"/>
      <c r="B51" s="18"/>
      <c r="C51" s="25" t="s">
        <v>52</v>
      </c>
      <c r="D51" s="24">
        <v>4153366322</v>
      </c>
      <c r="E51" s="24">
        <v>10053112</v>
      </c>
      <c r="F51" s="24">
        <f t="shared" si="5"/>
        <v>4163419434</v>
      </c>
      <c r="G51" s="24">
        <v>1040951119</v>
      </c>
      <c r="H51" s="24">
        <v>1040951119</v>
      </c>
      <c r="I51" s="24">
        <f t="shared" si="4"/>
        <v>-3112415203</v>
      </c>
      <c r="K51" s="21"/>
    </row>
    <row r="52" spans="1:11" s="17" customFormat="1" ht="12.95" customHeight="1" x14ac:dyDescent="0.25">
      <c r="A52" s="18"/>
      <c r="B52" s="18"/>
      <c r="C52" s="23" t="s">
        <v>53</v>
      </c>
      <c r="D52" s="24">
        <v>2251230890</v>
      </c>
      <c r="E52" s="24">
        <v>-2178916</v>
      </c>
      <c r="F52" s="24">
        <f t="shared" si="5"/>
        <v>2249051974</v>
      </c>
      <c r="G52" s="24">
        <v>560802287</v>
      </c>
      <c r="H52" s="24">
        <v>560802287</v>
      </c>
      <c r="I52" s="24">
        <f t="shared" si="4"/>
        <v>-1690428603</v>
      </c>
      <c r="K52" s="21"/>
    </row>
    <row r="53" spans="1:11" s="17" customFormat="1" ht="12.95" customHeight="1" x14ac:dyDescent="0.25">
      <c r="A53" s="18"/>
      <c r="B53" s="18"/>
      <c r="C53" s="23" t="s">
        <v>54</v>
      </c>
      <c r="D53" s="24">
        <v>412462375</v>
      </c>
      <c r="E53" s="24">
        <v>0</v>
      </c>
      <c r="F53" s="24">
        <f t="shared" si="5"/>
        <v>412462375</v>
      </c>
      <c r="G53" s="24">
        <v>113663608</v>
      </c>
      <c r="H53" s="24">
        <v>113663608</v>
      </c>
      <c r="I53" s="24">
        <f t="shared" si="4"/>
        <v>-298798767</v>
      </c>
      <c r="K53" s="21"/>
    </row>
    <row r="54" spans="1:11" s="17" customFormat="1" ht="26.25" customHeight="1" x14ac:dyDescent="0.25">
      <c r="A54" s="39"/>
      <c r="B54" s="39"/>
      <c r="C54" s="25" t="s">
        <v>55</v>
      </c>
      <c r="D54" s="24">
        <v>227927062</v>
      </c>
      <c r="E54" s="24">
        <v>0</v>
      </c>
      <c r="F54" s="24">
        <f t="shared" si="5"/>
        <v>227927062</v>
      </c>
      <c r="G54" s="24">
        <v>68378118</v>
      </c>
      <c r="H54" s="24">
        <v>68378118</v>
      </c>
      <c r="I54" s="24">
        <f t="shared" si="4"/>
        <v>-159548944</v>
      </c>
      <c r="K54" s="21"/>
    </row>
    <row r="55" spans="1:11" s="17" customFormat="1" ht="12.95" customHeight="1" x14ac:dyDescent="0.25">
      <c r="A55" s="18"/>
      <c r="B55" s="18"/>
      <c r="C55" s="23" t="s">
        <v>56</v>
      </c>
      <c r="D55" s="24">
        <v>4439148106</v>
      </c>
      <c r="E55" s="24">
        <v>9699456</v>
      </c>
      <c r="F55" s="24">
        <f t="shared" si="5"/>
        <v>4448847562</v>
      </c>
      <c r="G55" s="24">
        <v>1073412537</v>
      </c>
      <c r="H55" s="24">
        <v>1073412537</v>
      </c>
      <c r="I55" s="24">
        <f t="shared" si="4"/>
        <v>-3365735569</v>
      </c>
      <c r="K55" s="21"/>
    </row>
    <row r="56" spans="1:11" s="17" customFormat="1" ht="12.95" customHeight="1" x14ac:dyDescent="0.25">
      <c r="A56" s="18"/>
      <c r="B56" s="14" t="s">
        <v>57</v>
      </c>
      <c r="C56" s="14"/>
      <c r="D56" s="20">
        <f>SUM(D57:D60)</f>
        <v>7429755</v>
      </c>
      <c r="E56" s="20">
        <f>SUM(E57:E60)</f>
        <v>33819863</v>
      </c>
      <c r="F56" s="20">
        <f>SUM(F57:F60)</f>
        <v>41249618</v>
      </c>
      <c r="G56" s="20">
        <f>SUM(G57:G60)</f>
        <v>34046055</v>
      </c>
      <c r="H56" s="20">
        <f>SUM(H57:H60)</f>
        <v>34046055</v>
      </c>
      <c r="I56" s="20">
        <f t="shared" si="4"/>
        <v>26616300</v>
      </c>
      <c r="K56" s="21"/>
    </row>
    <row r="57" spans="1:11" s="17" customFormat="1" ht="12.95" customHeight="1" x14ac:dyDescent="0.25">
      <c r="A57" s="39"/>
      <c r="B57" s="39"/>
      <c r="C57" s="23" t="s">
        <v>58</v>
      </c>
      <c r="D57" s="24">
        <v>0</v>
      </c>
      <c r="E57" s="24">
        <v>0</v>
      </c>
      <c r="F57" s="24">
        <f>D57+E57</f>
        <v>0</v>
      </c>
      <c r="G57" s="24">
        <v>0</v>
      </c>
      <c r="H57" s="24">
        <v>0</v>
      </c>
      <c r="I57" s="24">
        <f t="shared" si="4"/>
        <v>0</v>
      </c>
      <c r="K57" s="21"/>
    </row>
    <row r="58" spans="1:11" s="17" customFormat="1" ht="12.95" customHeight="1" x14ac:dyDescent="0.25">
      <c r="A58" s="18"/>
      <c r="B58" s="18"/>
      <c r="C58" s="23" t="s">
        <v>59</v>
      </c>
      <c r="D58" s="24">
        <v>0</v>
      </c>
      <c r="E58" s="24">
        <v>0</v>
      </c>
      <c r="F58" s="24">
        <f>D58+E58</f>
        <v>0</v>
      </c>
      <c r="G58" s="24">
        <v>0</v>
      </c>
      <c r="H58" s="24">
        <v>0</v>
      </c>
      <c r="I58" s="24">
        <f t="shared" si="4"/>
        <v>0</v>
      </c>
      <c r="K58" s="21"/>
    </row>
    <row r="59" spans="1:11" s="17" customFormat="1" ht="12.95" customHeight="1" x14ac:dyDescent="0.25">
      <c r="A59" s="39"/>
      <c r="B59" s="39"/>
      <c r="C59" s="23" t="s">
        <v>60</v>
      </c>
      <c r="D59" s="24">
        <v>0</v>
      </c>
      <c r="E59" s="24">
        <v>0</v>
      </c>
      <c r="F59" s="24">
        <f>D59+E59</f>
        <v>0</v>
      </c>
      <c r="G59" s="24">
        <v>0</v>
      </c>
      <c r="H59" s="24">
        <v>0</v>
      </c>
      <c r="I59" s="24">
        <f t="shared" si="4"/>
        <v>0</v>
      </c>
      <c r="K59" s="21"/>
    </row>
    <row r="60" spans="1:11" s="17" customFormat="1" ht="12.95" customHeight="1" x14ac:dyDescent="0.25">
      <c r="A60" s="18"/>
      <c r="B60" s="18"/>
      <c r="C60" s="23" t="s">
        <v>41</v>
      </c>
      <c r="D60" s="24">
        <v>7429755</v>
      </c>
      <c r="E60" s="24">
        <v>33819863</v>
      </c>
      <c r="F60" s="24">
        <f>D60+E60</f>
        <v>41249618</v>
      </c>
      <c r="G60" s="40">
        <v>34046055</v>
      </c>
      <c r="H60" s="40">
        <v>34046055</v>
      </c>
      <c r="I60" s="40">
        <f t="shared" si="4"/>
        <v>26616300</v>
      </c>
      <c r="K60" s="21"/>
    </row>
    <row r="61" spans="1:11" s="17" customFormat="1" ht="12.95" customHeight="1" x14ac:dyDescent="0.25">
      <c r="A61" s="18"/>
      <c r="B61" s="14" t="s">
        <v>61</v>
      </c>
      <c r="C61" s="14"/>
      <c r="D61" s="20">
        <f>SUM(D62:D63)</f>
        <v>144796191</v>
      </c>
      <c r="E61" s="20">
        <f>SUM(E62:E63)</f>
        <v>-1094218</v>
      </c>
      <c r="F61" s="20">
        <f>SUM(F62:F63)</f>
        <v>143701973</v>
      </c>
      <c r="G61" s="41">
        <f>SUM(G62:G63)</f>
        <v>35740047</v>
      </c>
      <c r="H61" s="41">
        <f>SUM(H62:H63)</f>
        <v>35740047</v>
      </c>
      <c r="I61" s="20">
        <f t="shared" si="4"/>
        <v>-109056144</v>
      </c>
      <c r="K61" s="21"/>
    </row>
    <row r="62" spans="1:11" s="17" customFormat="1" ht="26.25" customHeight="1" x14ac:dyDescent="0.25">
      <c r="A62" s="18"/>
      <c r="B62" s="18"/>
      <c r="C62" s="23" t="s">
        <v>62</v>
      </c>
      <c r="D62" s="24">
        <v>144796191</v>
      </c>
      <c r="E62" s="24">
        <v>-1094218</v>
      </c>
      <c r="F62" s="24">
        <f>D62+E62</f>
        <v>143701973</v>
      </c>
      <c r="G62" s="40">
        <v>35740047</v>
      </c>
      <c r="H62" s="40">
        <v>35740047</v>
      </c>
      <c r="I62" s="24">
        <f t="shared" si="4"/>
        <v>-109056144</v>
      </c>
      <c r="K62" s="21"/>
    </row>
    <row r="63" spans="1:11" s="17" customFormat="1" ht="12.95" customHeight="1" x14ac:dyDescent="0.25">
      <c r="A63" s="18"/>
      <c r="B63" s="18"/>
      <c r="C63" s="23" t="s">
        <v>63</v>
      </c>
      <c r="D63" s="40">
        <v>0</v>
      </c>
      <c r="E63" s="40">
        <v>0</v>
      </c>
      <c r="F63" s="24">
        <f>D63+E63</f>
        <v>0</v>
      </c>
      <c r="G63" s="40">
        <v>0</v>
      </c>
      <c r="H63" s="40">
        <v>0</v>
      </c>
      <c r="I63" s="40">
        <f t="shared" si="4"/>
        <v>0</v>
      </c>
      <c r="K63" s="21"/>
    </row>
    <row r="64" spans="1:11" s="17" customFormat="1" ht="27" customHeight="1" x14ac:dyDescent="0.25">
      <c r="A64" s="39"/>
      <c r="B64" s="42" t="s">
        <v>64</v>
      </c>
      <c r="C64" s="42"/>
      <c r="D64" s="20">
        <v>8425565919</v>
      </c>
      <c r="E64" s="20">
        <v>83850330</v>
      </c>
      <c r="F64" s="20">
        <f>D64+E64</f>
        <v>8509416249</v>
      </c>
      <c r="G64" s="20">
        <v>2101492288</v>
      </c>
      <c r="H64" s="20">
        <v>2101492288</v>
      </c>
      <c r="I64" s="20">
        <f t="shared" si="4"/>
        <v>-6324073631</v>
      </c>
      <c r="K64" s="21"/>
    </row>
    <row r="65" spans="1:11" s="17" customFormat="1" ht="12.95" customHeight="1" x14ac:dyDescent="0.25">
      <c r="A65" s="18"/>
      <c r="B65" s="14" t="s">
        <v>65</v>
      </c>
      <c r="C65" s="14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4"/>
        <v>0</v>
      </c>
      <c r="K65" s="21"/>
    </row>
    <row r="66" spans="1:11" s="17" customFormat="1" ht="12.95" customHeight="1" x14ac:dyDescent="0.25">
      <c r="A66" s="18"/>
      <c r="B66" s="18"/>
      <c r="C66" s="18"/>
      <c r="D66" s="28"/>
      <c r="E66" s="28"/>
      <c r="F66" s="28"/>
      <c r="G66" s="28"/>
      <c r="H66" s="28"/>
      <c r="I66" s="28"/>
      <c r="K66" s="21"/>
    </row>
    <row r="67" spans="1:11" s="17" customFormat="1" ht="12.95" customHeight="1" x14ac:dyDescent="0.25">
      <c r="A67" s="14" t="s">
        <v>66</v>
      </c>
      <c r="B67" s="14"/>
      <c r="C67" s="14"/>
      <c r="D67" s="29">
        <f>SUM(D47+D56+D61+D64+D65)</f>
        <v>62407931842</v>
      </c>
      <c r="E67" s="20">
        <f>SUM(E47+E56+E61+E64+E65)</f>
        <v>-1181527820</v>
      </c>
      <c r="F67" s="29">
        <f>SUM(F47+F56+F61+F64+F65)</f>
        <v>61226404022</v>
      </c>
      <c r="G67" s="29">
        <f>SUM(G47+G56+G61+G64+G65)</f>
        <v>14986250477</v>
      </c>
      <c r="H67" s="29">
        <f>SUM(H47+H56+H61+H64+H65)</f>
        <v>14986250477</v>
      </c>
      <c r="I67" s="20">
        <f>SUM(H67-D67)</f>
        <v>-47421681365</v>
      </c>
      <c r="K67" s="21"/>
    </row>
    <row r="68" spans="1:11" s="17" customFormat="1" ht="12.95" customHeight="1" x14ac:dyDescent="0.25">
      <c r="A68" s="18"/>
      <c r="B68" s="18"/>
      <c r="C68" s="18"/>
      <c r="D68" s="24"/>
      <c r="E68" s="24"/>
      <c r="F68" s="24"/>
      <c r="G68" s="24"/>
      <c r="H68" s="24"/>
      <c r="I68" s="24"/>
      <c r="K68" s="21"/>
    </row>
    <row r="69" spans="1:11" s="17" customFormat="1" ht="12.95" customHeight="1" x14ac:dyDescent="0.25">
      <c r="A69" s="14" t="s">
        <v>67</v>
      </c>
      <c r="B69" s="14"/>
      <c r="C69" s="14"/>
      <c r="D69" s="20">
        <f>SUM(D70)</f>
        <v>0</v>
      </c>
      <c r="E69" s="20">
        <f>SUM(E70)</f>
        <v>0</v>
      </c>
      <c r="F69" s="20">
        <f>D69+E69</f>
        <v>0</v>
      </c>
      <c r="G69" s="20">
        <f>SUM(G70)</f>
        <v>0</v>
      </c>
      <c r="H69" s="20">
        <f>SUM(H70)</f>
        <v>0</v>
      </c>
      <c r="I69" s="20">
        <f>SUM(H69-D69)</f>
        <v>0</v>
      </c>
      <c r="K69" s="21"/>
    </row>
    <row r="70" spans="1:11" s="17" customFormat="1" ht="12.95" customHeight="1" x14ac:dyDescent="0.25">
      <c r="A70" s="18"/>
      <c r="B70" s="43" t="s">
        <v>68</v>
      </c>
      <c r="C70" s="43"/>
      <c r="D70" s="24">
        <v>0</v>
      </c>
      <c r="E70" s="24">
        <v>0</v>
      </c>
      <c r="F70" s="24">
        <f>D70+E70</f>
        <v>0</v>
      </c>
      <c r="G70" s="24">
        <v>0</v>
      </c>
      <c r="H70" s="24">
        <v>0</v>
      </c>
      <c r="I70" s="24">
        <f>SUM(H70-D70)</f>
        <v>0</v>
      </c>
      <c r="K70" s="21"/>
    </row>
    <row r="71" spans="1:11" s="17" customFormat="1" ht="12.95" customHeight="1" x14ac:dyDescent="0.25">
      <c r="A71" s="18"/>
      <c r="B71" s="18"/>
      <c r="C71" s="18"/>
      <c r="D71" s="24"/>
      <c r="E71" s="24"/>
      <c r="F71" s="24"/>
      <c r="G71" s="24"/>
      <c r="H71" s="24"/>
      <c r="I71" s="24"/>
      <c r="K71" s="21"/>
    </row>
    <row r="72" spans="1:11" s="17" customFormat="1" ht="12.95" customHeight="1" x14ac:dyDescent="0.25">
      <c r="A72" s="14" t="s">
        <v>69</v>
      </c>
      <c r="B72" s="14"/>
      <c r="C72" s="14"/>
      <c r="D72" s="20">
        <f>SUM(D42+D67+D69)</f>
        <v>104692723364</v>
      </c>
      <c r="E72" s="20">
        <f>SUM(E42+E67+E69)</f>
        <v>1311383978</v>
      </c>
      <c r="F72" s="20">
        <f>SUM(F42+F67+F69)</f>
        <v>106004107342</v>
      </c>
      <c r="G72" s="20">
        <f>SUM(G42+G67+G69)</f>
        <v>28909612336</v>
      </c>
      <c r="H72" s="20">
        <f>SUM(H42+H67+H69)</f>
        <v>28909612336</v>
      </c>
      <c r="I72" s="20">
        <f>SUM(H72-D72)</f>
        <v>-75783111028</v>
      </c>
      <c r="K72" s="21"/>
    </row>
    <row r="73" spans="1:11" s="17" customFormat="1" ht="12.95" customHeight="1" x14ac:dyDescent="0.25">
      <c r="A73" s="18"/>
      <c r="B73" s="18"/>
      <c r="C73" s="18"/>
      <c r="D73" s="24"/>
      <c r="E73" s="24"/>
      <c r="F73" s="24"/>
      <c r="G73" s="24"/>
      <c r="H73" s="24"/>
      <c r="I73" s="24"/>
      <c r="K73" s="21"/>
    </row>
    <row r="74" spans="1:11" s="17" customFormat="1" ht="12.95" customHeight="1" x14ac:dyDescent="0.25">
      <c r="A74" s="18"/>
      <c r="B74" s="14" t="s">
        <v>70</v>
      </c>
      <c r="C74" s="14"/>
      <c r="D74" s="28"/>
      <c r="E74" s="28"/>
      <c r="F74" s="28"/>
      <c r="G74" s="28"/>
      <c r="H74" s="28"/>
      <c r="I74" s="28"/>
      <c r="K74" s="21"/>
    </row>
    <row r="75" spans="1:11" s="17" customFormat="1" ht="12.95" customHeight="1" x14ac:dyDescent="0.25">
      <c r="A75" s="18"/>
      <c r="B75" s="44" t="s">
        <v>71</v>
      </c>
      <c r="C75" s="44"/>
      <c r="D75" s="45">
        <v>0</v>
      </c>
      <c r="E75" s="24">
        <v>0</v>
      </c>
      <c r="F75" s="24">
        <f>D75+E75</f>
        <v>0</v>
      </c>
      <c r="G75" s="24">
        <v>0</v>
      </c>
      <c r="H75" s="24">
        <v>0</v>
      </c>
      <c r="I75" s="24">
        <f>SUM(H75-D75)</f>
        <v>0</v>
      </c>
      <c r="K75" s="21"/>
    </row>
    <row r="76" spans="1:11" s="17" customFormat="1" ht="12.95" customHeight="1" x14ac:dyDescent="0.25">
      <c r="A76" s="18"/>
      <c r="B76" s="44"/>
      <c r="C76" s="44"/>
      <c r="D76" s="45"/>
      <c r="E76" s="24"/>
      <c r="F76" s="24"/>
      <c r="G76" s="24"/>
      <c r="H76" s="24"/>
      <c r="I76" s="24"/>
      <c r="K76" s="21"/>
    </row>
    <row r="77" spans="1:11" s="17" customFormat="1" ht="12.95" customHeight="1" x14ac:dyDescent="0.25">
      <c r="A77" s="18"/>
      <c r="B77" s="44" t="s">
        <v>72</v>
      </c>
      <c r="C77" s="44"/>
      <c r="D77" s="45">
        <v>0</v>
      </c>
      <c r="E77" s="24">
        <v>0</v>
      </c>
      <c r="F77" s="24">
        <f>D77+E77</f>
        <v>0</v>
      </c>
      <c r="G77" s="24">
        <v>0</v>
      </c>
      <c r="H77" s="24">
        <v>0</v>
      </c>
      <c r="I77" s="24">
        <f>SUM(H77-D77)</f>
        <v>0</v>
      </c>
      <c r="K77" s="21"/>
    </row>
    <row r="78" spans="1:11" s="17" customFormat="1" ht="12.95" customHeight="1" x14ac:dyDescent="0.25">
      <c r="A78" s="18"/>
      <c r="B78" s="44"/>
      <c r="C78" s="44"/>
      <c r="D78" s="45"/>
      <c r="E78" s="24"/>
      <c r="F78" s="24"/>
      <c r="G78" s="24"/>
      <c r="H78" s="24"/>
      <c r="I78" s="24"/>
      <c r="K78" s="21"/>
    </row>
    <row r="79" spans="1:11" s="17" customFormat="1" ht="12.95" customHeight="1" x14ac:dyDescent="0.25">
      <c r="A79" s="18"/>
      <c r="B79" s="25"/>
      <c r="C79" s="25"/>
      <c r="D79" s="28"/>
      <c r="E79" s="24"/>
      <c r="F79" s="24"/>
      <c r="G79" s="24"/>
      <c r="H79" s="24"/>
      <c r="I79" s="24"/>
      <c r="K79" s="21"/>
    </row>
    <row r="80" spans="1:11" s="17" customFormat="1" ht="12.95" customHeight="1" x14ac:dyDescent="0.25">
      <c r="A80" s="18"/>
      <c r="B80" s="14" t="s">
        <v>67</v>
      </c>
      <c r="C80" s="14"/>
      <c r="D80" s="46">
        <f>SUM(D75+D77)</f>
        <v>0</v>
      </c>
      <c r="E80" s="20">
        <f>SUM(E75+E77)</f>
        <v>0</v>
      </c>
      <c r="F80" s="20">
        <f>SUM(F75+F77)</f>
        <v>0</v>
      </c>
      <c r="G80" s="20">
        <f>SUM(G75+G77)</f>
        <v>0</v>
      </c>
      <c r="H80" s="20">
        <f>SUM(H75+H77)</f>
        <v>0</v>
      </c>
      <c r="I80" s="20">
        <f>SUM(H80-D80)</f>
        <v>0</v>
      </c>
      <c r="K80" s="21"/>
    </row>
    <row r="81" spans="1:11" s="51" customFormat="1" ht="5.0999999999999996" customHeight="1" x14ac:dyDescent="0.2">
      <c r="A81" s="47"/>
      <c r="B81" s="47"/>
      <c r="C81" s="47"/>
      <c r="D81" s="47"/>
      <c r="E81" s="48"/>
      <c r="F81" s="49"/>
      <c r="G81" s="50"/>
      <c r="H81" s="50"/>
      <c r="I81" s="50"/>
      <c r="K81" s="21"/>
    </row>
    <row r="82" spans="1:11" s="51" customFormat="1" ht="15" customHeight="1" x14ac:dyDescent="0.2">
      <c r="A82" s="52" t="s">
        <v>73</v>
      </c>
      <c r="B82" s="52"/>
      <c r="C82" s="52"/>
      <c r="D82" s="53"/>
      <c r="E82" s="54"/>
      <c r="F82" s="55"/>
      <c r="G82" s="56"/>
      <c r="H82" s="56"/>
      <c r="I82" s="56"/>
      <c r="K82" s="21"/>
    </row>
    <row r="83" spans="1:11" s="2" customFormat="1" ht="12.75" x14ac:dyDescent="0.2">
      <c r="H83" s="57"/>
      <c r="I83" s="57"/>
      <c r="K83" s="21"/>
    </row>
    <row r="84" spans="1:11" x14ac:dyDescent="0.25">
      <c r="D84" s="20"/>
      <c r="E84" s="20"/>
      <c r="F84" s="20"/>
      <c r="G84" s="20"/>
      <c r="H84" s="20"/>
      <c r="I84" s="57"/>
    </row>
    <row r="85" spans="1:11" x14ac:dyDescent="0.25">
      <c r="H85" s="57"/>
      <c r="I85" s="57"/>
    </row>
    <row r="86" spans="1:11" x14ac:dyDescent="0.25">
      <c r="H86" s="57"/>
      <c r="I86" s="57"/>
    </row>
    <row r="87" spans="1:11" x14ac:dyDescent="0.25">
      <c r="H87" s="57"/>
      <c r="I87" s="57"/>
    </row>
    <row r="88" spans="1:11" x14ac:dyDescent="0.25">
      <c r="H88" s="57"/>
      <c r="I88" s="57"/>
    </row>
    <row r="89" spans="1:11" x14ac:dyDescent="0.25">
      <c r="E89" s="58"/>
      <c r="F89" s="58"/>
      <c r="H89" s="57"/>
      <c r="I89" s="57"/>
    </row>
    <row r="90" spans="1:11" x14ac:dyDescent="0.25">
      <c r="A90" s="59"/>
      <c r="B90" s="59"/>
      <c r="C90" s="59"/>
      <c r="D90" s="59"/>
      <c r="E90" s="58"/>
      <c r="F90" s="59"/>
      <c r="G90" s="59"/>
      <c r="H90" s="59"/>
      <c r="I90" s="59"/>
    </row>
    <row r="91" spans="1:11" x14ac:dyDescent="0.25">
      <c r="A91" s="59"/>
      <c r="B91" s="59"/>
      <c r="C91" s="59"/>
      <c r="D91" s="59"/>
      <c r="E91" s="58"/>
      <c r="F91" s="59"/>
      <c r="G91" s="59"/>
      <c r="H91" s="59"/>
      <c r="I91" s="59"/>
    </row>
    <row r="92" spans="1:11" x14ac:dyDescent="0.25">
      <c r="A92" s="58"/>
      <c r="B92" s="58"/>
      <c r="C92" s="58"/>
      <c r="D92" s="58"/>
      <c r="E92" s="58"/>
      <c r="F92" s="58"/>
      <c r="G92" s="58"/>
      <c r="H92" s="58"/>
      <c r="I92" s="58"/>
    </row>
    <row r="93" spans="1:11" x14ac:dyDescent="0.25">
      <c r="A93" s="58"/>
      <c r="B93" s="58"/>
      <c r="C93" s="58"/>
      <c r="D93" s="58"/>
      <c r="E93" s="58"/>
      <c r="F93" s="58"/>
      <c r="G93" s="58"/>
      <c r="H93" s="58"/>
      <c r="I93" s="58"/>
    </row>
    <row r="94" spans="1:11" x14ac:dyDescent="0.25">
      <c r="A94" s="58"/>
      <c r="B94" s="58"/>
      <c r="C94" s="58"/>
      <c r="D94" s="58"/>
      <c r="E94" s="58"/>
      <c r="F94" s="58"/>
      <c r="G94" s="58"/>
      <c r="H94" s="58"/>
      <c r="I94" s="58"/>
    </row>
    <row r="95" spans="1:11" x14ac:dyDescent="0.25">
      <c r="H95" s="57"/>
      <c r="I95" s="57"/>
    </row>
    <row r="96" spans="1:11" x14ac:dyDescent="0.25">
      <c r="A96" s="60"/>
      <c r="B96" s="60"/>
      <c r="C96" s="60"/>
      <c r="D96" s="60"/>
      <c r="E96" s="60"/>
      <c r="F96" s="60"/>
      <c r="G96" s="60"/>
      <c r="H96" s="60"/>
      <c r="I96" s="60"/>
    </row>
    <row r="97" spans="8:9" x14ac:dyDescent="0.25">
      <c r="H97" s="57"/>
      <c r="I97" s="57"/>
    </row>
    <row r="98" spans="8:9" x14ac:dyDescent="0.25">
      <c r="H98" s="57"/>
      <c r="I98" s="57"/>
    </row>
  </sheetData>
  <mergeCells count="42">
    <mergeCell ref="A90:D90"/>
    <mergeCell ref="F90:I90"/>
    <mergeCell ref="A91:D91"/>
    <mergeCell ref="F91:I91"/>
    <mergeCell ref="A96:I96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2022-05-26T19:37:27Z</dcterms:created>
  <dcterms:modified xsi:type="dcterms:W3CDTF">2022-05-26T19:37:27Z</dcterms:modified>
</cp:coreProperties>
</file>