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E85" i="1"/>
  <c r="H85" i="1" s="1"/>
  <c r="D85" i="1"/>
  <c r="C85" i="1"/>
  <c r="E83" i="1"/>
  <c r="H83" i="1" s="1"/>
  <c r="E82" i="1"/>
  <c r="H82" i="1" s="1"/>
  <c r="E81" i="1"/>
  <c r="H81" i="1" s="1"/>
  <c r="G80" i="1"/>
  <c r="F80" i="1"/>
  <c r="E80" i="1"/>
  <c r="H80" i="1" s="1"/>
  <c r="D80" i="1"/>
  <c r="C80" i="1"/>
  <c r="E78" i="1"/>
  <c r="H78" i="1" s="1"/>
  <c r="E77" i="1"/>
  <c r="H77" i="1" s="1"/>
  <c r="E76" i="1"/>
  <c r="H76" i="1" s="1"/>
  <c r="E75" i="1"/>
  <c r="E74" i="1"/>
  <c r="E73" i="1"/>
  <c r="E72" i="1"/>
  <c r="G71" i="1"/>
  <c r="F71" i="1"/>
  <c r="E71" i="1"/>
  <c r="H71" i="1" s="1"/>
  <c r="D71" i="1"/>
  <c r="C71" i="1"/>
  <c r="E69" i="1"/>
  <c r="H69" i="1" s="1"/>
  <c r="E68" i="1"/>
  <c r="H68" i="1" s="1"/>
  <c r="E67" i="1"/>
  <c r="H67" i="1" s="1"/>
  <c r="G66" i="1"/>
  <c r="F66" i="1"/>
  <c r="E66" i="1"/>
  <c r="H66" i="1" s="1"/>
  <c r="D66" i="1"/>
  <c r="C66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E55" i="1"/>
  <c r="H55" i="1" s="1"/>
  <c r="D55" i="1"/>
  <c r="C55" i="1"/>
  <c r="E53" i="1"/>
  <c r="E52" i="1"/>
  <c r="E44" i="1" s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G44" i="1"/>
  <c r="F44" i="1"/>
  <c r="D44" i="1"/>
  <c r="C44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G33" i="1"/>
  <c r="F33" i="1"/>
  <c r="H33" i="1" s="1"/>
  <c r="E33" i="1"/>
  <c r="D33" i="1"/>
  <c r="C33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G22" i="1"/>
  <c r="F22" i="1"/>
  <c r="H22" i="1" s="1"/>
  <c r="E22" i="1"/>
  <c r="D22" i="1"/>
  <c r="C22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H13" i="1" s="1"/>
  <c r="E13" i="1"/>
  <c r="D13" i="1"/>
  <c r="C13" i="1"/>
  <c r="G11" i="1"/>
  <c r="F11" i="1"/>
  <c r="D11" i="1"/>
  <c r="C11" i="1"/>
  <c r="E11" i="1" l="1"/>
  <c r="H11" i="1" s="1"/>
  <c r="H44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<sst xmlns="http://schemas.openxmlformats.org/spreadsheetml/2006/main" count="90" uniqueCount="90">
  <si>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</si>
  <si>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GOBIERNO ESTATAL</t>
  </si>
  <si>
    <t>ESTADO ANALÍTICO DEL EJERCICIO DEL PRESUPUESTO DE EGRESOS</t>
  </si>
  <si>
    <t>CLASIFICACIÓN POR OBJETO DEL GASTO (CAPÍTULO Y CONCEPTO)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</si>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</sst>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3" fillId="2" borderId="0" xfId="1" applyFont="1" applyFill="1" applyBorder="1" applyAlignment="1">
      <alignment horizontal="center"/>
    </xf>
    <xf numFmtId="0" fontId="4" fillId="0" borderId="0" xfId="1" applyFont="1" applyFill="1" applyBorder="1"/>
    <xf numFmtId="0" fontId="5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horizontal="left" vertical="top"/>
    </xf>
    <xf numFmtId="164" fontId="10" fillId="0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horizontal="justify" vertical="top"/>
    </xf>
    <xf numFmtId="164" fontId="11" fillId="0" borderId="0" xfId="1" applyNumberFormat="1" applyFont="1" applyFill="1" applyBorder="1" applyAlignment="1">
      <alignment vertical="top"/>
    </xf>
    <xf numFmtId="0" fontId="2" fillId="0" borderId="0" xfId="1" applyFill="1" applyBorder="1" applyAlignment="1">
      <alignment vertical="top"/>
    </xf>
    <xf numFmtId="0" fontId="11" fillId="0" borderId="0" xfId="1" applyFont="1" applyFill="1" applyBorder="1" applyAlignment="1">
      <alignment vertical="top" wrapText="1"/>
    </xf>
    <xf numFmtId="0" fontId="11" fillId="0" borderId="0" xfId="1" applyFont="1" applyFill="1" applyBorder="1" applyAlignment="1">
      <alignment horizontal="justify" vertical="top" wrapText="1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horizontal="justify" vertical="top" wrapText="1"/>
    </xf>
    <xf numFmtId="0" fontId="2" fillId="0" borderId="0" xfId="1" applyFill="1" applyBorder="1"/>
    <xf numFmtId="0" fontId="0" fillId="0" borderId="0" xfId="0" applyBorder="1"/>
    <xf numFmtId="0" fontId="2" fillId="0" borderId="10" xfId="1" applyFill="1" applyBorder="1"/>
    <xf numFmtId="0" fontId="10" fillId="0" borderId="0" xfId="1" applyFont="1" applyFill="1" applyBorder="1" applyAlignment="1">
      <alignment horizontal="justify"/>
    </xf>
    <xf numFmtId="0" fontId="11" fillId="0" borderId="0" xfId="1" applyFont="1" applyFill="1" applyBorder="1" applyAlignment="1">
      <alignment horizontal="justify"/>
    </xf>
    <xf numFmtId="0" fontId="2" fillId="0" borderId="0" xfId="1" applyFill="1" applyBorder="1" applyAlignment="1"/>
    <xf numFmtId="0" fontId="9" fillId="0" borderId="0" xfId="1" applyFont="1" applyFill="1" applyBorder="1"/>
    <xf numFmtId="0" fontId="2" fillId="0" borderId="0" xfId="1" applyBorder="1"/>
  </cellXfs>
  <cellStyles count="3">
    <cellStyle name="Normal" xfId="0" builtinId="0"/>
    <cellStyle name="Normal 12 3" xfId="2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showGridLines="0" tabSelected="1" topLeftCell="A66" workbookViewId="0">
      <selection activeCell="C9" sqref="A9:XFD71"/>
    </sheetView>
  </sheetViews>
  <sheetFormatPr baseColWidth="10" defaultRowHeight="15" x14ac:dyDescent="0.25"/>
  <cols>
    <col min="1" max="1" width="2.7109375" style="42" customWidth="1"/>
    <col min="2" max="2" width="47.85546875" style="42" customWidth="1"/>
    <col min="3" max="8" width="15.7109375" style="42" customWidth="1"/>
  </cols>
  <sheetData>
    <row r="1" spans="1:20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20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20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20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20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20" s="13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20" s="13" customFormat="1" ht="13.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20" s="20" customFormat="1" ht="3.95" customHeight="1" x14ac:dyDescent="0.25">
      <c r="A10" s="18"/>
      <c r="B10" s="18"/>
      <c r="C10" s="19"/>
      <c r="D10" s="19"/>
      <c r="E10" s="19"/>
      <c r="F10" s="19"/>
      <c r="G10" s="19"/>
      <c r="H10" s="19"/>
    </row>
    <row r="11" spans="1:20" s="23" customFormat="1" ht="16.5" customHeight="1" x14ac:dyDescent="0.25">
      <c r="A11" s="21" t="s">
        <v>16</v>
      </c>
      <c r="B11" s="21"/>
      <c r="C11" s="22">
        <f>SUM(C13,C22,C33,C44,C55,C66,C71,C80,C85)</f>
        <v>81941316438</v>
      </c>
      <c r="D11" s="22">
        <f>SUM(D13,D22,D33,D44,D55,D66,D71,D80,D85)</f>
        <v>-2245831586</v>
      </c>
      <c r="E11" s="22">
        <f>SUM(E13,E22,E33,E44,E55,E66,E71,E80,E85)</f>
        <v>79695484852</v>
      </c>
      <c r="F11" s="22">
        <f>SUM(F13,F22,F33,F44,F55,F66,F71,F80,F85)</f>
        <v>16742738453</v>
      </c>
      <c r="G11" s="22">
        <f>SUM(G13,G22,G33,G44,G55,G66,G71,G80,G85)</f>
        <v>16286992262</v>
      </c>
      <c r="H11" s="22">
        <f>E11-F11</f>
        <v>62952746399</v>
      </c>
    </row>
    <row r="12" spans="1:20" s="20" customFormat="1" ht="3.75" customHeight="1" x14ac:dyDescent="0.25">
      <c r="A12" s="18"/>
      <c r="B12" s="18"/>
      <c r="C12" s="19"/>
      <c r="D12" s="19"/>
      <c r="E12" s="19"/>
      <c r="F12" s="19"/>
      <c r="G12" s="19"/>
      <c r="H12" s="19"/>
    </row>
    <row r="13" spans="1:20" s="26" customFormat="1" ht="14.25" customHeight="1" x14ac:dyDescent="0.25">
      <c r="A13" s="24" t="s">
        <v>17</v>
      </c>
      <c r="B13" s="24"/>
      <c r="C13" s="25">
        <f>SUM(C14:C20)</f>
        <v>39853135929</v>
      </c>
      <c r="D13" s="25">
        <f t="shared" ref="D13:G13" si="0">SUM(D14:D20)</f>
        <v>-1217791386</v>
      </c>
      <c r="E13" s="25">
        <f t="shared" si="0"/>
        <v>38635344543</v>
      </c>
      <c r="F13" s="25">
        <f t="shared" si="0"/>
        <v>7164682009</v>
      </c>
      <c r="G13" s="25">
        <f t="shared" si="0"/>
        <v>6890572070</v>
      </c>
      <c r="H13" s="25">
        <f>E13-F13</f>
        <v>31470662534</v>
      </c>
      <c r="N13" s="27"/>
      <c r="O13" s="27"/>
      <c r="P13" s="27"/>
      <c r="Q13" s="27"/>
      <c r="R13" s="27"/>
      <c r="S13" s="27"/>
      <c r="T13" s="27"/>
    </row>
    <row r="14" spans="1:20" s="27" customFormat="1" ht="12" customHeight="1" x14ac:dyDescent="0.25">
      <c r="B14" s="28" t="s">
        <v>18</v>
      </c>
      <c r="C14" s="29">
        <v>16739075487</v>
      </c>
      <c r="D14" s="29">
        <v>-40301474</v>
      </c>
      <c r="E14" s="29">
        <f>C14+D14</f>
        <v>16698774013</v>
      </c>
      <c r="F14" s="29">
        <v>2919616138</v>
      </c>
      <c r="G14" s="29">
        <v>2823550765</v>
      </c>
      <c r="H14" s="29">
        <f>E14-F14</f>
        <v>13779157875</v>
      </c>
    </row>
    <row r="15" spans="1:20" s="30" customFormat="1" ht="12.75" customHeight="1" x14ac:dyDescent="0.25">
      <c r="A15" s="27"/>
      <c r="B15" s="28" t="s">
        <v>19</v>
      </c>
      <c r="C15" s="29">
        <v>1508162369</v>
      </c>
      <c r="D15" s="29">
        <v>-1183717765</v>
      </c>
      <c r="E15" s="29">
        <f t="shared" ref="E15:E81" si="1">C15+D15</f>
        <v>324444604</v>
      </c>
      <c r="F15" s="29">
        <v>39675209</v>
      </c>
      <c r="G15" s="29">
        <v>36933367</v>
      </c>
      <c r="H15" s="29">
        <f t="shared" ref="H15:H20" si="2">E15-F15</f>
        <v>284769395</v>
      </c>
      <c r="N15" s="23"/>
      <c r="O15" s="23"/>
      <c r="P15" s="23"/>
      <c r="Q15" s="23"/>
      <c r="R15" s="23"/>
      <c r="S15" s="23"/>
      <c r="T15" s="23"/>
    </row>
    <row r="16" spans="1:20" s="30" customFormat="1" ht="12.75" customHeight="1" x14ac:dyDescent="0.25">
      <c r="A16" s="27"/>
      <c r="B16" s="28" t="s">
        <v>20</v>
      </c>
      <c r="C16" s="29">
        <v>7710702286</v>
      </c>
      <c r="D16" s="29">
        <v>11399181</v>
      </c>
      <c r="E16" s="29">
        <f t="shared" si="1"/>
        <v>7722101467</v>
      </c>
      <c r="F16" s="29">
        <v>1752604184</v>
      </c>
      <c r="G16" s="29">
        <v>1660094370</v>
      </c>
      <c r="H16" s="29">
        <f t="shared" si="2"/>
        <v>5969497283</v>
      </c>
      <c r="N16" s="23"/>
      <c r="O16" s="23"/>
      <c r="P16" s="23"/>
      <c r="Q16" s="23"/>
      <c r="R16" s="23"/>
      <c r="S16" s="23"/>
      <c r="T16" s="23"/>
    </row>
    <row r="17" spans="1:20" s="30" customFormat="1" ht="12.75" customHeight="1" x14ac:dyDescent="0.25">
      <c r="A17" s="27"/>
      <c r="B17" s="28" t="s">
        <v>21</v>
      </c>
      <c r="C17" s="29">
        <v>4236311455</v>
      </c>
      <c r="D17" s="29">
        <v>73505404</v>
      </c>
      <c r="E17" s="29">
        <f t="shared" si="1"/>
        <v>4309816859</v>
      </c>
      <c r="F17" s="29">
        <v>615237110</v>
      </c>
      <c r="G17" s="29">
        <v>565850154</v>
      </c>
      <c r="H17" s="29">
        <f t="shared" si="2"/>
        <v>3694579749</v>
      </c>
      <c r="N17" s="23"/>
      <c r="O17" s="23"/>
      <c r="P17" s="23"/>
      <c r="Q17" s="23"/>
      <c r="R17" s="23"/>
      <c r="S17" s="23"/>
      <c r="T17" s="23"/>
    </row>
    <row r="18" spans="1:20" s="30" customFormat="1" ht="12.75" customHeight="1" x14ac:dyDescent="0.25">
      <c r="A18" s="27"/>
      <c r="B18" s="28" t="s">
        <v>22</v>
      </c>
      <c r="C18" s="29">
        <v>4266908672</v>
      </c>
      <c r="D18" s="29">
        <v>3373288</v>
      </c>
      <c r="E18" s="29">
        <f t="shared" si="1"/>
        <v>4270281960</v>
      </c>
      <c r="F18" s="29">
        <v>935450161</v>
      </c>
      <c r="G18" s="29">
        <v>903498209</v>
      </c>
      <c r="H18" s="29">
        <f t="shared" si="2"/>
        <v>3334831799</v>
      </c>
      <c r="N18" s="23"/>
      <c r="O18" s="23"/>
      <c r="P18" s="23"/>
      <c r="Q18" s="23"/>
      <c r="R18" s="23"/>
      <c r="S18" s="23"/>
      <c r="T18" s="23"/>
    </row>
    <row r="19" spans="1:20" s="30" customFormat="1" ht="12.75" customHeight="1" x14ac:dyDescent="0.25">
      <c r="A19" s="27"/>
      <c r="B19" s="28" t="s">
        <v>23</v>
      </c>
      <c r="C19" s="29">
        <v>1769211019</v>
      </c>
      <c r="D19" s="29">
        <v>-82647753</v>
      </c>
      <c r="E19" s="29">
        <f t="shared" si="1"/>
        <v>1686563266</v>
      </c>
      <c r="F19" s="29">
        <v>0</v>
      </c>
      <c r="G19" s="29">
        <v>0</v>
      </c>
      <c r="H19" s="29">
        <f t="shared" si="2"/>
        <v>1686563266</v>
      </c>
      <c r="N19" s="23"/>
      <c r="O19" s="23"/>
      <c r="P19" s="23"/>
      <c r="Q19" s="23"/>
      <c r="R19" s="23"/>
      <c r="S19" s="23"/>
      <c r="T19" s="23"/>
    </row>
    <row r="20" spans="1:20" s="30" customFormat="1" ht="12.75" customHeight="1" x14ac:dyDescent="0.25">
      <c r="A20" s="27"/>
      <c r="B20" s="28" t="s">
        <v>24</v>
      </c>
      <c r="C20" s="29">
        <v>3622764641</v>
      </c>
      <c r="D20" s="29">
        <v>597733</v>
      </c>
      <c r="E20" s="29">
        <f t="shared" si="1"/>
        <v>3623362374</v>
      </c>
      <c r="F20" s="29">
        <v>902099207</v>
      </c>
      <c r="G20" s="29">
        <v>900645205</v>
      </c>
      <c r="H20" s="29">
        <f t="shared" si="2"/>
        <v>2721263167</v>
      </c>
      <c r="N20" s="23"/>
      <c r="O20" s="23"/>
      <c r="P20" s="23"/>
      <c r="Q20" s="23"/>
      <c r="R20" s="23"/>
      <c r="S20" s="23"/>
      <c r="T20" s="23"/>
    </row>
    <row r="21" spans="1:20" s="20" customFormat="1" ht="3.75" customHeight="1" x14ac:dyDescent="0.25">
      <c r="A21" s="18"/>
      <c r="B21" s="18"/>
      <c r="C21" s="19"/>
      <c r="D21" s="19"/>
      <c r="E21" s="29"/>
      <c r="F21" s="19"/>
      <c r="G21" s="19"/>
      <c r="H21" s="19"/>
    </row>
    <row r="22" spans="1:20" s="26" customFormat="1" ht="14.25" customHeight="1" x14ac:dyDescent="0.25">
      <c r="A22" s="24" t="s">
        <v>25</v>
      </c>
      <c r="B22" s="24"/>
      <c r="C22" s="25">
        <f>SUM(C23:C31)</f>
        <v>826093015</v>
      </c>
      <c r="D22" s="25">
        <f t="shared" ref="D22:E22" si="3">SUM(D23:D31)</f>
        <v>298727129</v>
      </c>
      <c r="E22" s="25">
        <f t="shared" si="3"/>
        <v>1124820144</v>
      </c>
      <c r="F22" s="25">
        <f>SUM(F23:F31)</f>
        <v>160810047</v>
      </c>
      <c r="G22" s="25">
        <f>SUM(G23:G31)</f>
        <v>145061235</v>
      </c>
      <c r="H22" s="25">
        <f>E22-F22</f>
        <v>964010097</v>
      </c>
      <c r="N22" s="20"/>
      <c r="O22" s="27"/>
      <c r="P22" s="27"/>
      <c r="Q22" s="27"/>
      <c r="R22" s="27"/>
      <c r="S22" s="27"/>
      <c r="T22" s="27"/>
    </row>
    <row r="23" spans="1:20" s="30" customFormat="1" ht="24" customHeight="1" x14ac:dyDescent="0.25">
      <c r="A23" s="31"/>
      <c r="B23" s="32" t="s">
        <v>26</v>
      </c>
      <c r="C23" s="29">
        <v>257656417</v>
      </c>
      <c r="D23" s="29">
        <v>40522024</v>
      </c>
      <c r="E23" s="29">
        <f>C23+D23</f>
        <v>298178441</v>
      </c>
      <c r="F23" s="29">
        <v>23488291</v>
      </c>
      <c r="G23" s="29">
        <v>11699054</v>
      </c>
      <c r="H23" s="29">
        <f>E23-F23</f>
        <v>274690150</v>
      </c>
      <c r="N23" s="33"/>
      <c r="O23" s="33"/>
      <c r="P23" s="33"/>
      <c r="Q23" s="33"/>
      <c r="R23" s="33"/>
      <c r="S23" s="33"/>
    </row>
    <row r="24" spans="1:20" s="30" customFormat="1" ht="12.75" customHeight="1" x14ac:dyDescent="0.25">
      <c r="A24" s="27"/>
      <c r="B24" s="28" t="s">
        <v>27</v>
      </c>
      <c r="C24" s="29">
        <v>258574532</v>
      </c>
      <c r="D24" s="29">
        <v>253853342</v>
      </c>
      <c r="E24" s="29">
        <f t="shared" si="1"/>
        <v>512427874</v>
      </c>
      <c r="F24" s="29">
        <v>96638965</v>
      </c>
      <c r="G24" s="29">
        <v>94775927</v>
      </c>
      <c r="H24" s="29">
        <f t="shared" ref="H24:H31" si="4">E24-F24</f>
        <v>415788909</v>
      </c>
      <c r="S24" s="33"/>
    </row>
    <row r="25" spans="1:20" s="30" customFormat="1" ht="24" customHeight="1" x14ac:dyDescent="0.25">
      <c r="A25" s="27"/>
      <c r="B25" s="32" t="s">
        <v>28</v>
      </c>
      <c r="C25" s="29">
        <v>4942852</v>
      </c>
      <c r="D25" s="29">
        <v>-136087</v>
      </c>
      <c r="E25" s="29">
        <f t="shared" si="1"/>
        <v>4806765</v>
      </c>
      <c r="F25" s="29">
        <v>103426</v>
      </c>
      <c r="G25" s="29">
        <v>103426</v>
      </c>
      <c r="H25" s="29">
        <f t="shared" si="4"/>
        <v>4703339</v>
      </c>
    </row>
    <row r="26" spans="1:20" s="30" customFormat="1" ht="12.75" customHeight="1" x14ac:dyDescent="0.25">
      <c r="A26" s="27"/>
      <c r="B26" s="28" t="s">
        <v>29</v>
      </c>
      <c r="C26" s="29">
        <v>27420837</v>
      </c>
      <c r="D26" s="29">
        <v>366949</v>
      </c>
      <c r="E26" s="29">
        <f t="shared" si="1"/>
        <v>27787786</v>
      </c>
      <c r="F26" s="29">
        <v>1705911</v>
      </c>
      <c r="G26" s="29">
        <v>1521350</v>
      </c>
      <c r="H26" s="29">
        <f t="shared" si="4"/>
        <v>26081875</v>
      </c>
    </row>
    <row r="27" spans="1:20" s="30" customFormat="1" ht="12.75" customHeight="1" x14ac:dyDescent="0.25">
      <c r="A27" s="27"/>
      <c r="B27" s="28" t="s">
        <v>30</v>
      </c>
      <c r="C27" s="29">
        <v>16390920</v>
      </c>
      <c r="D27" s="29">
        <v>-461974</v>
      </c>
      <c r="E27" s="29">
        <f t="shared" si="1"/>
        <v>15928946</v>
      </c>
      <c r="F27" s="29">
        <v>1104531</v>
      </c>
      <c r="G27" s="29">
        <v>1069871</v>
      </c>
      <c r="H27" s="29">
        <f t="shared" si="4"/>
        <v>14824415</v>
      </c>
    </row>
    <row r="28" spans="1:20" s="30" customFormat="1" ht="12.75" customHeight="1" x14ac:dyDescent="0.25">
      <c r="A28" s="27"/>
      <c r="B28" s="28" t="s">
        <v>31</v>
      </c>
      <c r="C28" s="29">
        <v>179986637</v>
      </c>
      <c r="D28" s="29">
        <v>4440690</v>
      </c>
      <c r="E28" s="29">
        <f t="shared" si="1"/>
        <v>184427327</v>
      </c>
      <c r="F28" s="29">
        <v>32876922</v>
      </c>
      <c r="G28" s="29">
        <v>31442962</v>
      </c>
      <c r="H28" s="29">
        <f t="shared" si="4"/>
        <v>151550405</v>
      </c>
    </row>
    <row r="29" spans="1:20" s="30" customFormat="1" ht="24" customHeight="1" x14ac:dyDescent="0.25">
      <c r="A29" s="27"/>
      <c r="B29" s="32" t="s">
        <v>32</v>
      </c>
      <c r="C29" s="29">
        <v>29131521</v>
      </c>
      <c r="D29" s="29">
        <v>3436862</v>
      </c>
      <c r="E29" s="29">
        <f t="shared" si="1"/>
        <v>32568383</v>
      </c>
      <c r="F29" s="29">
        <v>1159639</v>
      </c>
      <c r="G29" s="29">
        <v>1031692</v>
      </c>
      <c r="H29" s="29">
        <f t="shared" si="4"/>
        <v>31408744</v>
      </c>
    </row>
    <row r="30" spans="1:20" s="30" customFormat="1" ht="12.75" customHeight="1" x14ac:dyDescent="0.25">
      <c r="A30" s="27"/>
      <c r="B30" s="28" t="s">
        <v>33</v>
      </c>
      <c r="C30" s="29">
        <v>6336107</v>
      </c>
      <c r="D30" s="29">
        <v>-3600945</v>
      </c>
      <c r="E30" s="29">
        <f t="shared" si="1"/>
        <v>2735162</v>
      </c>
      <c r="F30" s="29">
        <v>0</v>
      </c>
      <c r="G30" s="29">
        <v>0</v>
      </c>
      <c r="H30" s="29">
        <f t="shared" si="4"/>
        <v>2735162</v>
      </c>
    </row>
    <row r="31" spans="1:20" s="30" customFormat="1" ht="12.75" customHeight="1" x14ac:dyDescent="0.25">
      <c r="A31" s="27"/>
      <c r="B31" s="28" t="s">
        <v>34</v>
      </c>
      <c r="C31" s="29">
        <v>45653192</v>
      </c>
      <c r="D31" s="29">
        <v>306268</v>
      </c>
      <c r="E31" s="29">
        <f t="shared" si="1"/>
        <v>45959460</v>
      </c>
      <c r="F31" s="29">
        <v>3732362</v>
      </c>
      <c r="G31" s="29">
        <v>3416953</v>
      </c>
      <c r="H31" s="29">
        <f t="shared" si="4"/>
        <v>42227098</v>
      </c>
    </row>
    <row r="32" spans="1:20" s="20" customFormat="1" ht="3.75" customHeight="1" x14ac:dyDescent="0.25">
      <c r="A32" s="18"/>
      <c r="B32" s="18"/>
      <c r="C32" s="19"/>
      <c r="D32" s="19"/>
      <c r="E32" s="29"/>
      <c r="F32" s="19"/>
      <c r="G32" s="19"/>
      <c r="H32" s="19"/>
    </row>
    <row r="33" spans="1:8" s="26" customFormat="1" ht="14.25" customHeight="1" x14ac:dyDescent="0.25">
      <c r="A33" s="24" t="s">
        <v>35</v>
      </c>
      <c r="B33" s="24"/>
      <c r="C33" s="25">
        <f>SUM(C34:C42)</f>
        <v>2314062972</v>
      </c>
      <c r="D33" s="25">
        <f t="shared" ref="D33:G33" si="5">SUM(D34:D42)</f>
        <v>357278583</v>
      </c>
      <c r="E33" s="25">
        <f t="shared" si="5"/>
        <v>2671341555</v>
      </c>
      <c r="F33" s="25">
        <f t="shared" si="5"/>
        <v>306565863</v>
      </c>
      <c r="G33" s="25">
        <f t="shared" si="5"/>
        <v>260007453</v>
      </c>
      <c r="H33" s="25">
        <f>E33-F33</f>
        <v>2364775692</v>
      </c>
    </row>
    <row r="34" spans="1:8" s="30" customFormat="1" ht="12.75" customHeight="1" x14ac:dyDescent="0.25">
      <c r="A34" s="27"/>
      <c r="B34" s="28" t="s">
        <v>36</v>
      </c>
      <c r="C34" s="29">
        <v>437817407</v>
      </c>
      <c r="D34" s="29">
        <v>-8526905</v>
      </c>
      <c r="E34" s="29">
        <f t="shared" si="1"/>
        <v>429290502</v>
      </c>
      <c r="F34" s="29">
        <v>55777286</v>
      </c>
      <c r="G34" s="29">
        <v>48521732</v>
      </c>
      <c r="H34" s="29">
        <f>E34-F34</f>
        <v>373513216</v>
      </c>
    </row>
    <row r="35" spans="1:8" s="30" customFormat="1" ht="12.75" customHeight="1" x14ac:dyDescent="0.25">
      <c r="A35" s="27"/>
      <c r="B35" s="28" t="s">
        <v>37</v>
      </c>
      <c r="C35" s="29">
        <v>234149326</v>
      </c>
      <c r="D35" s="29">
        <v>1862652</v>
      </c>
      <c r="E35" s="29">
        <f t="shared" si="1"/>
        <v>236011978</v>
      </c>
      <c r="F35" s="29">
        <v>28232515</v>
      </c>
      <c r="G35" s="29">
        <v>24719831</v>
      </c>
      <c r="H35" s="29">
        <f t="shared" ref="H35:H42" si="6">E35-F35</f>
        <v>207779463</v>
      </c>
    </row>
    <row r="36" spans="1:8" s="30" customFormat="1" ht="24" customHeight="1" x14ac:dyDescent="0.25">
      <c r="A36" s="27"/>
      <c r="B36" s="32" t="s">
        <v>38</v>
      </c>
      <c r="C36" s="29">
        <v>381662025</v>
      </c>
      <c r="D36" s="29">
        <v>59544913</v>
      </c>
      <c r="E36" s="29">
        <f t="shared" si="1"/>
        <v>441206938</v>
      </c>
      <c r="F36" s="29">
        <v>62010303</v>
      </c>
      <c r="G36" s="29">
        <v>42019134</v>
      </c>
      <c r="H36" s="29">
        <f t="shared" si="6"/>
        <v>379196635</v>
      </c>
    </row>
    <row r="37" spans="1:8" s="30" customFormat="1" ht="12.75" customHeight="1" x14ac:dyDescent="0.25">
      <c r="A37" s="27"/>
      <c r="B37" s="28" t="s">
        <v>39</v>
      </c>
      <c r="C37" s="29">
        <v>59833756</v>
      </c>
      <c r="D37" s="29">
        <v>333569</v>
      </c>
      <c r="E37" s="29">
        <f t="shared" si="1"/>
        <v>60167325</v>
      </c>
      <c r="F37" s="29">
        <v>13513941</v>
      </c>
      <c r="G37" s="29">
        <v>6430224</v>
      </c>
      <c r="H37" s="29">
        <f t="shared" si="6"/>
        <v>46653384</v>
      </c>
    </row>
    <row r="38" spans="1:8" s="30" customFormat="1" ht="24" customHeight="1" x14ac:dyDescent="0.25">
      <c r="A38" s="27"/>
      <c r="B38" s="32" t="s">
        <v>40</v>
      </c>
      <c r="C38" s="29">
        <v>184827804</v>
      </c>
      <c r="D38" s="29">
        <v>13380023</v>
      </c>
      <c r="E38" s="29">
        <f t="shared" si="1"/>
        <v>198207827</v>
      </c>
      <c r="F38" s="29">
        <v>15635106</v>
      </c>
      <c r="G38" s="29">
        <v>11686074</v>
      </c>
      <c r="H38" s="29">
        <f t="shared" si="6"/>
        <v>182572721</v>
      </c>
    </row>
    <row r="39" spans="1:8" s="30" customFormat="1" ht="12.75" customHeight="1" x14ac:dyDescent="0.25">
      <c r="A39" s="27"/>
      <c r="B39" s="28" t="s">
        <v>41</v>
      </c>
      <c r="C39" s="29">
        <v>29941875</v>
      </c>
      <c r="D39" s="29">
        <v>19268620</v>
      </c>
      <c r="E39" s="29">
        <f t="shared" si="1"/>
        <v>49210495</v>
      </c>
      <c r="F39" s="29">
        <v>6495055</v>
      </c>
      <c r="G39" s="29">
        <v>5799334</v>
      </c>
      <c r="H39" s="29">
        <f t="shared" si="6"/>
        <v>42715440</v>
      </c>
    </row>
    <row r="40" spans="1:8" s="30" customFormat="1" ht="12.75" customHeight="1" x14ac:dyDescent="0.25">
      <c r="A40" s="27"/>
      <c r="B40" s="28" t="s">
        <v>42</v>
      </c>
      <c r="C40" s="29">
        <v>120549839</v>
      </c>
      <c r="D40" s="29">
        <v>-1308926</v>
      </c>
      <c r="E40" s="29">
        <f t="shared" si="1"/>
        <v>119240913</v>
      </c>
      <c r="F40" s="29">
        <v>9970928</v>
      </c>
      <c r="G40" s="29">
        <v>9416085</v>
      </c>
      <c r="H40" s="29">
        <f t="shared" si="6"/>
        <v>109269985</v>
      </c>
    </row>
    <row r="41" spans="1:8" s="30" customFormat="1" ht="12.75" customHeight="1" x14ac:dyDescent="0.25">
      <c r="A41" s="27"/>
      <c r="B41" s="28" t="s">
        <v>43</v>
      </c>
      <c r="C41" s="29">
        <v>96140423</v>
      </c>
      <c r="D41" s="29">
        <v>294739022</v>
      </c>
      <c r="E41" s="29">
        <f t="shared" si="1"/>
        <v>390879445</v>
      </c>
      <c r="F41" s="29">
        <v>14409876</v>
      </c>
      <c r="G41" s="29">
        <v>14153905</v>
      </c>
      <c r="H41" s="29">
        <f t="shared" si="6"/>
        <v>376469569</v>
      </c>
    </row>
    <row r="42" spans="1:8" s="30" customFormat="1" ht="12.75" customHeight="1" x14ac:dyDescent="0.25">
      <c r="A42" s="27"/>
      <c r="B42" s="28" t="s">
        <v>44</v>
      </c>
      <c r="C42" s="29">
        <v>769140517</v>
      </c>
      <c r="D42" s="29">
        <v>-22014385</v>
      </c>
      <c r="E42" s="29">
        <f t="shared" si="1"/>
        <v>747126132</v>
      </c>
      <c r="F42" s="29">
        <v>100520853</v>
      </c>
      <c r="G42" s="29">
        <v>97261134</v>
      </c>
      <c r="H42" s="29">
        <f t="shared" si="6"/>
        <v>646605279</v>
      </c>
    </row>
    <row r="43" spans="1:8" s="20" customFormat="1" ht="3.75" customHeight="1" x14ac:dyDescent="0.25">
      <c r="A43" s="18"/>
      <c r="B43" s="18"/>
      <c r="C43" s="19"/>
      <c r="D43" s="19"/>
      <c r="E43" s="29"/>
      <c r="F43" s="19"/>
      <c r="G43" s="19"/>
      <c r="H43" s="19"/>
    </row>
    <row r="44" spans="1:8" s="27" customFormat="1" ht="27" customHeight="1" x14ac:dyDescent="0.25">
      <c r="A44" s="34" t="s">
        <v>45</v>
      </c>
      <c r="B44" s="34"/>
      <c r="C44" s="25">
        <f>SUM(C45:C53)</f>
        <v>5438669403</v>
      </c>
      <c r="D44" s="25">
        <f t="shared" ref="D44:G44" si="7">SUM(D45:D53)</f>
        <v>136029383</v>
      </c>
      <c r="E44" s="25">
        <f t="shared" si="7"/>
        <v>5574698786</v>
      </c>
      <c r="F44" s="25">
        <f t="shared" si="7"/>
        <v>828538669</v>
      </c>
      <c r="G44" s="25">
        <f t="shared" si="7"/>
        <v>742076527</v>
      </c>
      <c r="H44" s="25">
        <f>E44-F44</f>
        <v>4746160117</v>
      </c>
    </row>
    <row r="45" spans="1:8" s="27" customFormat="1" ht="12" customHeight="1" x14ac:dyDescent="0.25">
      <c r="A45" s="28"/>
      <c r="B45" s="28" t="s">
        <v>46</v>
      </c>
      <c r="C45" s="29">
        <v>1875516828</v>
      </c>
      <c r="D45" s="29">
        <v>6209504</v>
      </c>
      <c r="E45" s="29">
        <f t="shared" si="1"/>
        <v>1881726332</v>
      </c>
      <c r="F45" s="29">
        <v>270878246</v>
      </c>
      <c r="G45" s="29">
        <v>270878246</v>
      </c>
      <c r="H45" s="29">
        <f>E45-F45</f>
        <v>1610848086</v>
      </c>
    </row>
    <row r="46" spans="1:8" s="30" customFormat="1" ht="12.75" customHeight="1" x14ac:dyDescent="0.25">
      <c r="A46" s="27"/>
      <c r="B46" s="28" t="s">
        <v>47</v>
      </c>
      <c r="C46" s="29">
        <v>39323535</v>
      </c>
      <c r="D46" s="29">
        <v>2000000</v>
      </c>
      <c r="E46" s="29">
        <f t="shared" si="1"/>
        <v>41323535</v>
      </c>
      <c r="F46" s="29">
        <v>10459534</v>
      </c>
      <c r="G46" s="29">
        <v>10459534</v>
      </c>
      <c r="H46" s="29">
        <f t="shared" ref="H46:H50" si="8">E46-F46</f>
        <v>30864001</v>
      </c>
    </row>
    <row r="47" spans="1:8" s="30" customFormat="1" ht="12.75" customHeight="1" x14ac:dyDescent="0.25">
      <c r="A47" s="27"/>
      <c r="B47" s="28" t="s">
        <v>48</v>
      </c>
      <c r="C47" s="29">
        <v>480661374</v>
      </c>
      <c r="D47" s="29">
        <v>121947205</v>
      </c>
      <c r="E47" s="29">
        <f t="shared" si="1"/>
        <v>602608579</v>
      </c>
      <c r="F47" s="29">
        <v>133987335</v>
      </c>
      <c r="G47" s="29">
        <v>63372391</v>
      </c>
      <c r="H47" s="29">
        <f t="shared" si="8"/>
        <v>468621244</v>
      </c>
    </row>
    <row r="48" spans="1:8" s="30" customFormat="1" ht="12.75" customHeight="1" x14ac:dyDescent="0.25">
      <c r="A48" s="27"/>
      <c r="B48" s="28" t="s">
        <v>49</v>
      </c>
      <c r="C48" s="29">
        <v>1409592303</v>
      </c>
      <c r="D48" s="29">
        <v>2389406</v>
      </c>
      <c r="E48" s="29">
        <f t="shared" si="1"/>
        <v>1411981709</v>
      </c>
      <c r="F48" s="29">
        <v>98706958</v>
      </c>
      <c r="G48" s="29">
        <v>82859759</v>
      </c>
      <c r="H48" s="29">
        <f t="shared" si="8"/>
        <v>1313274751</v>
      </c>
    </row>
    <row r="49" spans="1:8" s="30" customFormat="1" ht="12.75" customHeight="1" x14ac:dyDescent="0.25">
      <c r="A49" s="27"/>
      <c r="B49" s="28" t="s">
        <v>50</v>
      </c>
      <c r="C49" s="29">
        <v>1619498914</v>
      </c>
      <c r="D49" s="29">
        <v>3483268</v>
      </c>
      <c r="E49" s="29">
        <f t="shared" si="1"/>
        <v>1622982182</v>
      </c>
      <c r="F49" s="29">
        <v>314506596</v>
      </c>
      <c r="G49" s="29">
        <v>314506597</v>
      </c>
      <c r="H49" s="29">
        <f t="shared" si="8"/>
        <v>1308475586</v>
      </c>
    </row>
    <row r="50" spans="1:8" s="30" customFormat="1" ht="12.75" customHeight="1" x14ac:dyDescent="0.25">
      <c r="A50" s="27"/>
      <c r="B50" s="28" t="s">
        <v>51</v>
      </c>
      <c r="C50" s="29">
        <v>14076449</v>
      </c>
      <c r="D50" s="29">
        <v>0</v>
      </c>
      <c r="E50" s="29">
        <f t="shared" si="1"/>
        <v>14076449</v>
      </c>
      <c r="F50" s="29">
        <v>0</v>
      </c>
      <c r="G50" s="29">
        <v>0</v>
      </c>
      <c r="H50" s="29">
        <f t="shared" si="8"/>
        <v>14076449</v>
      </c>
    </row>
    <row r="51" spans="1:8" s="30" customFormat="1" ht="12.75" customHeight="1" x14ac:dyDescent="0.25">
      <c r="A51" s="27"/>
      <c r="B51" s="28" t="s">
        <v>52</v>
      </c>
      <c r="C51" s="29">
        <v>0</v>
      </c>
      <c r="D51" s="29">
        <v>0</v>
      </c>
      <c r="E51" s="29">
        <f t="shared" si="1"/>
        <v>0</v>
      </c>
      <c r="F51" s="29">
        <v>0</v>
      </c>
      <c r="G51" s="29">
        <v>0</v>
      </c>
      <c r="H51" s="29">
        <v>0</v>
      </c>
    </row>
    <row r="52" spans="1:8" s="30" customFormat="1" ht="12.75" customHeight="1" x14ac:dyDescent="0.25">
      <c r="A52" s="27"/>
      <c r="B52" s="28" t="s">
        <v>53</v>
      </c>
      <c r="C52" s="29">
        <v>0</v>
      </c>
      <c r="D52" s="29">
        <v>0</v>
      </c>
      <c r="E52" s="29">
        <f t="shared" si="1"/>
        <v>0</v>
      </c>
      <c r="F52" s="29">
        <v>0</v>
      </c>
      <c r="G52" s="29">
        <v>0</v>
      </c>
      <c r="H52" s="29">
        <v>0</v>
      </c>
    </row>
    <row r="53" spans="1:8" s="30" customFormat="1" ht="12.75" customHeight="1" x14ac:dyDescent="0.25">
      <c r="A53" s="27"/>
      <c r="B53" s="28" t="s">
        <v>54</v>
      </c>
      <c r="C53" s="29">
        <v>0</v>
      </c>
      <c r="D53" s="29">
        <v>0</v>
      </c>
      <c r="E53" s="29">
        <f t="shared" si="1"/>
        <v>0</v>
      </c>
      <c r="F53" s="29">
        <v>0</v>
      </c>
      <c r="G53" s="29">
        <v>0</v>
      </c>
      <c r="H53" s="29">
        <v>0</v>
      </c>
    </row>
    <row r="54" spans="1:8" s="20" customFormat="1" ht="3" customHeight="1" x14ac:dyDescent="0.25">
      <c r="A54" s="18"/>
      <c r="B54" s="18"/>
      <c r="C54" s="19"/>
      <c r="D54" s="19"/>
      <c r="E54" s="29"/>
      <c r="F54" s="19"/>
      <c r="G54" s="19"/>
      <c r="H54" s="19"/>
    </row>
    <row r="55" spans="1:8" s="26" customFormat="1" ht="14.25" customHeight="1" x14ac:dyDescent="0.25">
      <c r="A55" s="24" t="s">
        <v>55</v>
      </c>
      <c r="B55" s="24"/>
      <c r="C55" s="25">
        <f>SUM(C56:C64)</f>
        <v>432584831</v>
      </c>
      <c r="D55" s="25">
        <f>SUM(D56:D64)</f>
        <v>5832666</v>
      </c>
      <c r="E55" s="25">
        <f>SUM(E56:E64)</f>
        <v>438417497</v>
      </c>
      <c r="F55" s="25">
        <f>SUM(F56:F64)</f>
        <v>962577</v>
      </c>
      <c r="G55" s="25">
        <f>SUM(G56:G64)</f>
        <v>901144</v>
      </c>
      <c r="H55" s="25">
        <f>E55-F55</f>
        <v>437454920</v>
      </c>
    </row>
    <row r="56" spans="1:8" s="30" customFormat="1" ht="12.75" customHeight="1" x14ac:dyDescent="0.25">
      <c r="A56" s="27"/>
      <c r="B56" s="28" t="s">
        <v>56</v>
      </c>
      <c r="C56" s="29">
        <v>146928520</v>
      </c>
      <c r="D56" s="29">
        <v>3530667</v>
      </c>
      <c r="E56" s="29">
        <f t="shared" si="1"/>
        <v>150459187</v>
      </c>
      <c r="F56" s="29">
        <v>666090</v>
      </c>
      <c r="G56" s="29">
        <v>608823</v>
      </c>
      <c r="H56" s="29">
        <f>E56-F56</f>
        <v>149793097</v>
      </c>
    </row>
    <row r="57" spans="1:8" s="30" customFormat="1" ht="12.75" customHeight="1" x14ac:dyDescent="0.25">
      <c r="A57" s="27"/>
      <c r="B57" s="28" t="s">
        <v>57</v>
      </c>
      <c r="C57" s="29">
        <v>932034</v>
      </c>
      <c r="D57" s="29">
        <v>2559582</v>
      </c>
      <c r="E57" s="29">
        <f t="shared" si="1"/>
        <v>3491616</v>
      </c>
      <c r="F57" s="29">
        <v>13068</v>
      </c>
      <c r="G57" s="29">
        <v>13068</v>
      </c>
      <c r="H57" s="29">
        <f t="shared" ref="H57:H64" si="9">E57-F57</f>
        <v>3478548</v>
      </c>
    </row>
    <row r="58" spans="1:8" s="30" customFormat="1" ht="12.75" customHeight="1" x14ac:dyDescent="0.25">
      <c r="A58" s="27"/>
      <c r="B58" s="28" t="s">
        <v>58</v>
      </c>
      <c r="C58" s="29">
        <v>1254680</v>
      </c>
      <c r="D58" s="29">
        <v>-261143</v>
      </c>
      <c r="E58" s="29">
        <f t="shared" si="1"/>
        <v>993537</v>
      </c>
      <c r="F58" s="29">
        <v>0</v>
      </c>
      <c r="G58" s="29">
        <v>0</v>
      </c>
      <c r="H58" s="29">
        <f t="shared" si="9"/>
        <v>993537</v>
      </c>
    </row>
    <row r="59" spans="1:8" s="30" customFormat="1" ht="12.75" customHeight="1" x14ac:dyDescent="0.25">
      <c r="A59" s="27"/>
      <c r="B59" s="28" t="s">
        <v>59</v>
      </c>
      <c r="C59" s="29">
        <v>1104357</v>
      </c>
      <c r="D59" s="29">
        <v>741605</v>
      </c>
      <c r="E59" s="29">
        <f t="shared" si="1"/>
        <v>1845962</v>
      </c>
      <c r="F59" s="29">
        <v>259800</v>
      </c>
      <c r="G59" s="29">
        <v>259800</v>
      </c>
      <c r="H59" s="29">
        <f t="shared" si="9"/>
        <v>1586162</v>
      </c>
    </row>
    <row r="60" spans="1:8" s="30" customFormat="1" ht="12.75" customHeight="1" x14ac:dyDescent="0.25">
      <c r="A60" s="27"/>
      <c r="B60" s="28" t="s">
        <v>60</v>
      </c>
      <c r="C60" s="29">
        <v>3867360</v>
      </c>
      <c r="D60" s="29">
        <v>-1043608</v>
      </c>
      <c r="E60" s="29">
        <f t="shared" si="1"/>
        <v>2823752</v>
      </c>
      <c r="F60" s="29">
        <v>0</v>
      </c>
      <c r="G60" s="29">
        <v>0</v>
      </c>
      <c r="H60" s="29">
        <f t="shared" si="9"/>
        <v>2823752</v>
      </c>
    </row>
    <row r="61" spans="1:8" s="30" customFormat="1" ht="12.75" customHeight="1" x14ac:dyDescent="0.25">
      <c r="A61" s="27"/>
      <c r="B61" s="28" t="s">
        <v>61</v>
      </c>
      <c r="C61" s="29">
        <v>98929816</v>
      </c>
      <c r="D61" s="29">
        <v>3581800</v>
      </c>
      <c r="E61" s="29">
        <f t="shared" si="1"/>
        <v>102511616</v>
      </c>
      <c r="F61" s="29">
        <v>23619</v>
      </c>
      <c r="G61" s="29">
        <v>19453</v>
      </c>
      <c r="H61" s="29">
        <f t="shared" si="9"/>
        <v>102487997</v>
      </c>
    </row>
    <row r="62" spans="1:8" s="30" customFormat="1" ht="12.75" customHeight="1" x14ac:dyDescent="0.25">
      <c r="A62" s="27"/>
      <c r="B62" s="28" t="s">
        <v>62</v>
      </c>
      <c r="C62" s="29">
        <v>0</v>
      </c>
      <c r="D62" s="29">
        <v>0</v>
      </c>
      <c r="E62" s="29">
        <f t="shared" si="1"/>
        <v>0</v>
      </c>
      <c r="F62" s="29">
        <v>0</v>
      </c>
      <c r="G62" s="29">
        <v>0</v>
      </c>
      <c r="H62" s="29">
        <f t="shared" si="9"/>
        <v>0</v>
      </c>
    </row>
    <row r="63" spans="1:8" s="30" customFormat="1" ht="12.75" customHeight="1" x14ac:dyDescent="0.25">
      <c r="A63" s="27"/>
      <c r="B63" s="28" t="s">
        <v>63</v>
      </c>
      <c r="C63" s="29">
        <v>158052844</v>
      </c>
      <c r="D63" s="29">
        <v>-7450000</v>
      </c>
      <c r="E63" s="29">
        <f t="shared" si="1"/>
        <v>150602844</v>
      </c>
      <c r="F63" s="29">
        <v>0</v>
      </c>
      <c r="G63" s="29">
        <v>0</v>
      </c>
      <c r="H63" s="29">
        <f t="shared" si="9"/>
        <v>150602844</v>
      </c>
    </row>
    <row r="64" spans="1:8" s="30" customFormat="1" ht="12.75" customHeight="1" x14ac:dyDescent="0.25">
      <c r="A64" s="27"/>
      <c r="B64" s="28" t="s">
        <v>64</v>
      </c>
      <c r="C64" s="29">
        <v>21515220</v>
      </c>
      <c r="D64" s="29">
        <v>4173763</v>
      </c>
      <c r="E64" s="29">
        <f t="shared" si="1"/>
        <v>25688983</v>
      </c>
      <c r="F64" s="29">
        <v>0</v>
      </c>
      <c r="G64" s="29">
        <v>0</v>
      </c>
      <c r="H64" s="29">
        <f t="shared" si="9"/>
        <v>25688983</v>
      </c>
    </row>
    <row r="65" spans="1:9" s="36" customFormat="1" ht="3.75" customHeight="1" x14ac:dyDescent="0.25">
      <c r="A65" s="35"/>
      <c r="B65" s="35"/>
      <c r="C65" s="35"/>
      <c r="D65" s="35"/>
      <c r="E65" s="35"/>
      <c r="F65" s="35"/>
      <c r="G65" s="35"/>
      <c r="H65" s="35"/>
      <c r="I65" s="35"/>
    </row>
    <row r="66" spans="1:9" s="26" customFormat="1" ht="14.25" customHeight="1" x14ac:dyDescent="0.25">
      <c r="A66" s="24" t="s">
        <v>65</v>
      </c>
      <c r="B66" s="24"/>
      <c r="C66" s="25">
        <f>SUM(C67:C69)</f>
        <v>2963195569</v>
      </c>
      <c r="D66" s="25">
        <f t="shared" ref="D66:G66" si="10">SUM(D67:D69)</f>
        <v>-749529423</v>
      </c>
      <c r="E66" s="25">
        <f t="shared" si="10"/>
        <v>2213666146</v>
      </c>
      <c r="F66" s="25">
        <f t="shared" si="10"/>
        <v>162404067</v>
      </c>
      <c r="G66" s="25">
        <f t="shared" si="10"/>
        <v>162399662</v>
      </c>
      <c r="H66" s="25">
        <f>E66-F66</f>
        <v>2051262079</v>
      </c>
    </row>
    <row r="67" spans="1:9" s="30" customFormat="1" ht="12.75" customHeight="1" x14ac:dyDescent="0.25">
      <c r="A67" s="27"/>
      <c r="B67" s="28" t="s">
        <v>66</v>
      </c>
      <c r="C67" s="29">
        <v>2726541121</v>
      </c>
      <c r="D67" s="29">
        <v>-745031455</v>
      </c>
      <c r="E67" s="29">
        <f t="shared" si="1"/>
        <v>1981509666</v>
      </c>
      <c r="F67" s="29">
        <v>162404067</v>
      </c>
      <c r="G67" s="29">
        <v>162399662</v>
      </c>
      <c r="H67" s="29">
        <f>E67-F67</f>
        <v>1819105599</v>
      </c>
    </row>
    <row r="68" spans="1:9" s="30" customFormat="1" ht="12.75" customHeight="1" x14ac:dyDescent="0.25">
      <c r="A68" s="27"/>
      <c r="B68" s="28" t="s">
        <v>67</v>
      </c>
      <c r="C68" s="29">
        <v>236654448</v>
      </c>
      <c r="D68" s="29">
        <v>-4497968</v>
      </c>
      <c r="E68" s="29">
        <f t="shared" si="1"/>
        <v>232156480</v>
      </c>
      <c r="F68" s="29">
        <v>0</v>
      </c>
      <c r="G68" s="29">
        <v>0</v>
      </c>
      <c r="H68" s="29">
        <f t="shared" ref="H68:H69" si="11">E68-F68</f>
        <v>232156480</v>
      </c>
    </row>
    <row r="69" spans="1:9" s="30" customFormat="1" ht="12.75" customHeight="1" x14ac:dyDescent="0.25">
      <c r="A69" s="27"/>
      <c r="B69" s="28" t="s">
        <v>68</v>
      </c>
      <c r="C69" s="29">
        <v>0</v>
      </c>
      <c r="D69" s="29">
        <v>0</v>
      </c>
      <c r="E69" s="29">
        <f t="shared" si="1"/>
        <v>0</v>
      </c>
      <c r="F69" s="29">
        <v>0</v>
      </c>
      <c r="G69" s="29">
        <v>0</v>
      </c>
      <c r="H69" s="29">
        <f t="shared" si="11"/>
        <v>0</v>
      </c>
    </row>
    <row r="70" spans="1:9" s="36" customFormat="1" ht="3.75" customHeight="1" x14ac:dyDescent="0.25">
      <c r="A70" s="37"/>
      <c r="B70" s="37"/>
      <c r="C70" s="37"/>
      <c r="D70" s="37"/>
      <c r="E70" s="37"/>
      <c r="F70" s="37"/>
      <c r="G70" s="37"/>
      <c r="H70" s="37"/>
      <c r="I70" s="35"/>
    </row>
    <row r="71" spans="1:9" s="26" customFormat="1" ht="14.25" customHeight="1" x14ac:dyDescent="0.25">
      <c r="A71" s="24" t="s">
        <v>69</v>
      </c>
      <c r="B71" s="24"/>
      <c r="C71" s="25">
        <f t="shared" ref="C71:G71" si="12">SUM(C72:C78)</f>
        <v>2650277210</v>
      </c>
      <c r="D71" s="25">
        <f t="shared" si="12"/>
        <v>-455795580</v>
      </c>
      <c r="E71" s="25">
        <f t="shared" si="12"/>
        <v>2194481630</v>
      </c>
      <c r="F71" s="25">
        <f t="shared" si="12"/>
        <v>406758245</v>
      </c>
      <c r="G71" s="25">
        <f t="shared" si="12"/>
        <v>406758245</v>
      </c>
      <c r="H71" s="25">
        <f>E71-F71</f>
        <v>1787723385</v>
      </c>
    </row>
    <row r="72" spans="1:9" s="30" customFormat="1" ht="12.75" customHeight="1" x14ac:dyDescent="0.25">
      <c r="A72" s="27"/>
      <c r="B72" s="28" t="s">
        <v>70</v>
      </c>
      <c r="C72" s="29">
        <v>0</v>
      </c>
      <c r="D72" s="29">
        <v>0</v>
      </c>
      <c r="E72" s="29">
        <f t="shared" si="1"/>
        <v>0</v>
      </c>
      <c r="F72" s="29">
        <v>0</v>
      </c>
      <c r="G72" s="29">
        <v>0</v>
      </c>
      <c r="H72" s="29">
        <v>0</v>
      </c>
    </row>
    <row r="73" spans="1:9" s="30" customFormat="1" ht="12.75" customHeight="1" x14ac:dyDescent="0.25">
      <c r="A73" s="27"/>
      <c r="B73" s="28" t="s">
        <v>71</v>
      </c>
      <c r="C73" s="29">
        <v>0</v>
      </c>
      <c r="D73" s="29">
        <v>0</v>
      </c>
      <c r="E73" s="29">
        <f t="shared" si="1"/>
        <v>0</v>
      </c>
      <c r="F73" s="29">
        <v>0</v>
      </c>
      <c r="G73" s="29">
        <v>0</v>
      </c>
      <c r="H73" s="29">
        <v>0</v>
      </c>
    </row>
    <row r="74" spans="1:9" s="30" customFormat="1" ht="12.75" customHeight="1" x14ac:dyDescent="0.25">
      <c r="A74" s="27"/>
      <c r="B74" s="28" t="s">
        <v>72</v>
      </c>
      <c r="C74" s="29">
        <v>0</v>
      </c>
      <c r="D74" s="29">
        <v>0</v>
      </c>
      <c r="E74" s="29">
        <f t="shared" si="1"/>
        <v>0</v>
      </c>
      <c r="F74" s="29">
        <v>0</v>
      </c>
      <c r="G74" s="29">
        <v>0</v>
      </c>
      <c r="H74" s="29">
        <v>0</v>
      </c>
    </row>
    <row r="75" spans="1:9" s="30" customFormat="1" ht="12.75" customHeight="1" x14ac:dyDescent="0.25">
      <c r="A75" s="27"/>
      <c r="B75" s="28" t="s">
        <v>73</v>
      </c>
      <c r="C75" s="29">
        <v>0</v>
      </c>
      <c r="D75" s="29">
        <v>0</v>
      </c>
      <c r="E75" s="29">
        <f t="shared" si="1"/>
        <v>0</v>
      </c>
      <c r="F75" s="29">
        <v>0</v>
      </c>
      <c r="G75" s="29">
        <v>0</v>
      </c>
      <c r="H75" s="29">
        <v>0</v>
      </c>
    </row>
    <row r="76" spans="1:9" s="30" customFormat="1" ht="12.75" customHeight="1" x14ac:dyDescent="0.25">
      <c r="A76" s="27"/>
      <c r="B76" s="28" t="s">
        <v>74</v>
      </c>
      <c r="C76" s="29">
        <v>1573284744</v>
      </c>
      <c r="D76" s="29">
        <v>0</v>
      </c>
      <c r="E76" s="29">
        <f t="shared" si="1"/>
        <v>1573284744</v>
      </c>
      <c r="F76" s="29">
        <v>406758245</v>
      </c>
      <c r="G76" s="29">
        <v>406758245</v>
      </c>
      <c r="H76" s="29">
        <f t="shared" ref="H76:H78" si="13">E76-F76</f>
        <v>1166526499</v>
      </c>
    </row>
    <row r="77" spans="1:9" s="30" customFormat="1" ht="12.75" customHeight="1" x14ac:dyDescent="0.25">
      <c r="A77" s="27"/>
      <c r="B77" s="28" t="s">
        <v>75</v>
      </c>
      <c r="C77" s="29">
        <v>0</v>
      </c>
      <c r="D77" s="29">
        <v>0</v>
      </c>
      <c r="E77" s="29">
        <f t="shared" si="1"/>
        <v>0</v>
      </c>
      <c r="F77" s="29">
        <v>0</v>
      </c>
      <c r="G77" s="29">
        <v>0</v>
      </c>
      <c r="H77" s="29">
        <f t="shared" si="13"/>
        <v>0</v>
      </c>
    </row>
    <row r="78" spans="1:9" s="30" customFormat="1" ht="24" customHeight="1" x14ac:dyDescent="0.25">
      <c r="A78" s="27"/>
      <c r="B78" s="32" t="s">
        <v>76</v>
      </c>
      <c r="C78" s="29">
        <v>1076992466</v>
      </c>
      <c r="D78" s="29">
        <v>-455795580</v>
      </c>
      <c r="E78" s="29">
        <f t="shared" si="1"/>
        <v>621196886</v>
      </c>
      <c r="F78" s="29">
        <v>0</v>
      </c>
      <c r="G78" s="29">
        <v>0</v>
      </c>
      <c r="H78" s="29">
        <f t="shared" si="13"/>
        <v>621196886</v>
      </c>
    </row>
    <row r="79" spans="1:9" s="36" customFormat="1" ht="3.75" customHeight="1" x14ac:dyDescent="0.25">
      <c r="A79" s="35"/>
      <c r="B79" s="35"/>
      <c r="C79" s="35"/>
      <c r="D79" s="35"/>
      <c r="E79" s="35"/>
      <c r="F79" s="35"/>
      <c r="G79" s="35"/>
      <c r="H79" s="35"/>
      <c r="I79" s="35"/>
    </row>
    <row r="80" spans="1:9" s="26" customFormat="1" ht="14.25" customHeight="1" x14ac:dyDescent="0.25">
      <c r="A80" s="24" t="s">
        <v>77</v>
      </c>
      <c r="B80" s="24"/>
      <c r="C80" s="25">
        <f>SUM(C81:C83)</f>
        <v>26201633380</v>
      </c>
      <c r="D80" s="25">
        <f>SUM(D81:D83)</f>
        <v>-614562099</v>
      </c>
      <c r="E80" s="25">
        <f>SUM(E81:E83)</f>
        <v>25587071281</v>
      </c>
      <c r="F80" s="25">
        <f>SUM(F81:F83)</f>
        <v>7426682356</v>
      </c>
      <c r="G80" s="25">
        <f>SUM(G81:G83)</f>
        <v>7393881306</v>
      </c>
      <c r="H80" s="25">
        <f>E80-F80</f>
        <v>18160388925</v>
      </c>
    </row>
    <row r="81" spans="1:9" s="30" customFormat="1" ht="12.75" customHeight="1" x14ac:dyDescent="0.25">
      <c r="A81" s="27"/>
      <c r="B81" s="28" t="s">
        <v>78</v>
      </c>
      <c r="C81" s="29">
        <v>8333537680</v>
      </c>
      <c r="D81" s="29">
        <v>0</v>
      </c>
      <c r="E81" s="29">
        <f t="shared" si="1"/>
        <v>8333537680</v>
      </c>
      <c r="F81" s="29">
        <v>2458812501</v>
      </c>
      <c r="G81" s="29">
        <v>2434927944</v>
      </c>
      <c r="H81" s="29">
        <f>E81-F81</f>
        <v>5874725179</v>
      </c>
    </row>
    <row r="82" spans="1:9" s="30" customFormat="1" ht="12.75" customHeight="1" x14ac:dyDescent="0.25">
      <c r="A82" s="27"/>
      <c r="B82" s="28" t="s">
        <v>79</v>
      </c>
      <c r="C82" s="29">
        <v>17868095700</v>
      </c>
      <c r="D82" s="29">
        <v>-614562099</v>
      </c>
      <c r="E82" s="29">
        <f t="shared" ref="E82:E92" si="14">C82+D82</f>
        <v>17253533601</v>
      </c>
      <c r="F82" s="29">
        <v>4967869855</v>
      </c>
      <c r="G82" s="29">
        <v>4958953362</v>
      </c>
      <c r="H82" s="29">
        <f t="shared" ref="H82:H83" si="15">E82-F82</f>
        <v>12285663746</v>
      </c>
    </row>
    <row r="83" spans="1:9" s="30" customFormat="1" ht="12.75" customHeight="1" x14ac:dyDescent="0.25">
      <c r="A83" s="27"/>
      <c r="B83" s="28" t="s">
        <v>80</v>
      </c>
      <c r="C83" s="29">
        <v>0</v>
      </c>
      <c r="D83" s="29">
        <v>0</v>
      </c>
      <c r="E83" s="29">
        <f t="shared" si="14"/>
        <v>0</v>
      </c>
      <c r="F83" s="29">
        <v>0</v>
      </c>
      <c r="G83" s="29">
        <v>0</v>
      </c>
      <c r="H83" s="29">
        <f t="shared" si="15"/>
        <v>0</v>
      </c>
    </row>
    <row r="84" spans="1:9" s="36" customFormat="1" ht="3.75" customHeight="1" x14ac:dyDescent="0.25">
      <c r="A84" s="35"/>
      <c r="B84" s="35"/>
      <c r="C84" s="35"/>
      <c r="D84" s="35"/>
      <c r="E84" s="35"/>
      <c r="F84" s="35"/>
      <c r="G84" s="35"/>
      <c r="H84" s="35"/>
      <c r="I84" s="35"/>
    </row>
    <row r="85" spans="1:9" s="26" customFormat="1" ht="14.25" customHeight="1" x14ac:dyDescent="0.25">
      <c r="A85" s="24" t="s">
        <v>81</v>
      </c>
      <c r="B85" s="24"/>
      <c r="C85" s="25">
        <f t="shared" ref="C85:G85" si="16">SUM(C86:C92)</f>
        <v>1261664129</v>
      </c>
      <c r="D85" s="25">
        <f>SUM(D86:D92)</f>
        <v>-6020859</v>
      </c>
      <c r="E85" s="25">
        <f t="shared" si="16"/>
        <v>1255643270</v>
      </c>
      <c r="F85" s="25">
        <f t="shared" si="16"/>
        <v>285334620</v>
      </c>
      <c r="G85" s="25">
        <f t="shared" si="16"/>
        <v>285334620</v>
      </c>
      <c r="H85" s="25">
        <f>E85-F85</f>
        <v>970308650</v>
      </c>
    </row>
    <row r="86" spans="1:9" s="26" customFormat="1" ht="14.25" customHeight="1" x14ac:dyDescent="0.25">
      <c r="A86" s="27"/>
      <c r="B86" s="28" t="s">
        <v>82</v>
      </c>
      <c r="C86" s="29">
        <v>242013061</v>
      </c>
      <c r="D86" s="29">
        <v>0</v>
      </c>
      <c r="E86" s="29">
        <f t="shared" si="14"/>
        <v>242013061</v>
      </c>
      <c r="F86" s="29">
        <v>53294296</v>
      </c>
      <c r="G86" s="29">
        <v>53294296</v>
      </c>
      <c r="H86" s="29">
        <f>E86-F86</f>
        <v>188718765</v>
      </c>
    </row>
    <row r="87" spans="1:9" s="26" customFormat="1" ht="14.25" customHeight="1" x14ac:dyDescent="0.25">
      <c r="A87" s="27"/>
      <c r="B87" s="28" t="s">
        <v>83</v>
      </c>
      <c r="C87" s="29">
        <v>947473879</v>
      </c>
      <c r="D87" s="29">
        <v>0</v>
      </c>
      <c r="E87" s="29">
        <f t="shared" si="14"/>
        <v>947473879</v>
      </c>
      <c r="F87" s="29">
        <v>220336348</v>
      </c>
      <c r="G87" s="29">
        <v>220336348</v>
      </c>
      <c r="H87" s="29">
        <f t="shared" ref="H87:H92" si="17">E87-F87</f>
        <v>727137531</v>
      </c>
    </row>
    <row r="88" spans="1:9" s="26" customFormat="1" ht="14.25" customHeight="1" x14ac:dyDescent="0.25">
      <c r="A88" s="27"/>
      <c r="B88" s="28" t="s">
        <v>84</v>
      </c>
      <c r="C88" s="29">
        <v>0</v>
      </c>
      <c r="D88" s="29">
        <v>0</v>
      </c>
      <c r="E88" s="29">
        <f t="shared" si="14"/>
        <v>0</v>
      </c>
      <c r="F88" s="29">
        <v>0</v>
      </c>
      <c r="G88" s="29">
        <v>0</v>
      </c>
      <c r="H88" s="29">
        <f t="shared" si="17"/>
        <v>0</v>
      </c>
    </row>
    <row r="89" spans="1:9" s="26" customFormat="1" ht="14.25" customHeight="1" x14ac:dyDescent="0.25">
      <c r="A89" s="27"/>
      <c r="B89" s="28" t="s">
        <v>85</v>
      </c>
      <c r="C89" s="29">
        <v>16759279</v>
      </c>
      <c r="D89" s="29">
        <v>0</v>
      </c>
      <c r="E89" s="29">
        <f t="shared" si="14"/>
        <v>16759279</v>
      </c>
      <c r="F89" s="29">
        <v>1591296</v>
      </c>
      <c r="G89" s="29">
        <v>1591296</v>
      </c>
      <c r="H89" s="29">
        <f t="shared" si="17"/>
        <v>15167983</v>
      </c>
    </row>
    <row r="90" spans="1:9" s="26" customFormat="1" ht="14.25" customHeight="1" x14ac:dyDescent="0.25">
      <c r="A90" s="27"/>
      <c r="B90" s="28" t="s">
        <v>86</v>
      </c>
      <c r="C90" s="29">
        <v>34238190</v>
      </c>
      <c r="D90" s="29">
        <v>0</v>
      </c>
      <c r="E90" s="29">
        <f t="shared" si="14"/>
        <v>34238190</v>
      </c>
      <c r="F90" s="29">
        <v>10112680</v>
      </c>
      <c r="G90" s="29">
        <v>10112680</v>
      </c>
      <c r="H90" s="29">
        <f t="shared" si="17"/>
        <v>24125510</v>
      </c>
    </row>
    <row r="91" spans="1:9" s="26" customFormat="1" ht="14.25" customHeight="1" x14ac:dyDescent="0.25">
      <c r="A91" s="27"/>
      <c r="B91" s="28" t="s">
        <v>87</v>
      </c>
      <c r="C91" s="29">
        <v>0</v>
      </c>
      <c r="D91" s="29">
        <v>0</v>
      </c>
      <c r="E91" s="29">
        <f t="shared" si="14"/>
        <v>0</v>
      </c>
      <c r="F91" s="29">
        <v>0</v>
      </c>
      <c r="G91" s="29">
        <v>0</v>
      </c>
      <c r="H91" s="29">
        <f t="shared" si="17"/>
        <v>0</v>
      </c>
    </row>
    <row r="92" spans="1:9" s="30" customFormat="1" ht="14.25" customHeight="1" x14ac:dyDescent="0.25">
      <c r="A92" s="27"/>
      <c r="B92" s="28" t="s">
        <v>88</v>
      </c>
      <c r="C92" s="29">
        <v>21179720</v>
      </c>
      <c r="D92" s="29">
        <v>-6020859</v>
      </c>
      <c r="E92" s="29">
        <f t="shared" si="14"/>
        <v>15158861</v>
      </c>
      <c r="F92" s="29">
        <v>0</v>
      </c>
      <c r="G92" s="29">
        <v>0</v>
      </c>
      <c r="H92" s="29">
        <f t="shared" si="17"/>
        <v>15158861</v>
      </c>
    </row>
    <row r="93" spans="1:9" s="35" customFormat="1" ht="2.25" customHeight="1" x14ac:dyDescent="0.2">
      <c r="A93" s="37"/>
      <c r="B93" s="37"/>
      <c r="C93" s="37"/>
      <c r="D93" s="37"/>
      <c r="E93" s="37"/>
      <c r="F93" s="37"/>
      <c r="G93" s="37"/>
      <c r="H93" s="37"/>
    </row>
    <row r="94" spans="1:9" s="40" customFormat="1" ht="13.5" customHeight="1" x14ac:dyDescent="0.2">
      <c r="A94" s="38" t="s">
        <v>89</v>
      </c>
      <c r="B94" s="38"/>
      <c r="C94" s="39"/>
      <c r="D94" s="39"/>
      <c r="E94" s="39"/>
      <c r="F94" s="39"/>
      <c r="G94" s="39"/>
      <c r="H94" s="39"/>
    </row>
    <row r="95" spans="1:9" x14ac:dyDescent="0.25">
      <c r="A95" s="35"/>
      <c r="B95" s="35"/>
      <c r="C95" s="35"/>
      <c r="D95" s="35"/>
      <c r="E95" s="35"/>
      <c r="F95" s="35"/>
      <c r="G95" s="35"/>
      <c r="H95" s="35"/>
    </row>
    <row r="96" spans="1:9" x14ac:dyDescent="0.25">
      <c r="A96" s="35"/>
      <c r="B96" s="35"/>
      <c r="C96" s="25"/>
      <c r="D96" s="25"/>
      <c r="E96" s="25"/>
      <c r="F96" s="25"/>
      <c r="G96" s="25"/>
      <c r="H96" s="41"/>
    </row>
    <row r="97" spans="1:8" x14ac:dyDescent="0.25">
      <c r="A97" s="35"/>
      <c r="B97" s="35"/>
      <c r="C97" s="25"/>
      <c r="D97" s="25"/>
      <c r="E97" s="25"/>
      <c r="F97" s="25"/>
      <c r="G97" s="25"/>
      <c r="H97" s="35"/>
    </row>
    <row r="98" spans="1:8" x14ac:dyDescent="0.25">
      <c r="A98" s="35"/>
      <c r="B98" s="35"/>
      <c r="C98" s="25"/>
      <c r="D98" s="25"/>
      <c r="E98" s="25"/>
      <c r="F98" s="25"/>
      <c r="G98" s="25"/>
      <c r="H98" s="35"/>
    </row>
    <row r="99" spans="1:8" x14ac:dyDescent="0.25">
      <c r="A99" s="35"/>
      <c r="B99" s="35"/>
      <c r="C99" s="35"/>
      <c r="D99" s="35"/>
      <c r="E99" s="35"/>
      <c r="F99" s="35"/>
      <c r="G99" s="35"/>
      <c r="H99" s="35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2022-05-11T20:47:34Z</dcterms:created>
  <dcterms:modified xsi:type="dcterms:W3CDTF">2022-05-11T20:47:34Z</dcterms:modified>
</cp:coreProperties>
</file>