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120" windowWidth="18870" windowHeight="7695"/>
  </bookViews>
  <sheets>
    <sheet name="10 Estado Ingreso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4" l="1"/>
  <c r="G45" i="14"/>
  <c r="F45" i="14"/>
  <c r="D45" i="14"/>
  <c r="C45" i="14"/>
  <c r="E45" i="14" s="1"/>
  <c r="E44" i="14" s="1"/>
  <c r="H44" i="14"/>
  <c r="G44" i="14"/>
  <c r="F44" i="14"/>
  <c r="D44" i="14"/>
  <c r="E42" i="14"/>
  <c r="H40" i="14"/>
  <c r="E40" i="14"/>
  <c r="E39" i="14"/>
  <c r="G37" i="14"/>
  <c r="D37" i="14"/>
  <c r="D36" i="14"/>
  <c r="C36" i="14"/>
  <c r="E36" i="14" s="1"/>
  <c r="G35" i="14"/>
  <c r="H35" i="14" s="1"/>
  <c r="F35" i="14"/>
  <c r="D35" i="14"/>
  <c r="C35" i="14"/>
  <c r="E34" i="14"/>
  <c r="C34" i="14"/>
  <c r="H34" i="14" s="1"/>
  <c r="H33" i="14"/>
  <c r="G33" i="14"/>
  <c r="F33" i="14"/>
  <c r="D33" i="14"/>
  <c r="C33" i="14"/>
  <c r="E33" i="14" s="1"/>
  <c r="H32" i="14"/>
  <c r="G32" i="14"/>
  <c r="F32" i="14"/>
  <c r="D32" i="14"/>
  <c r="C32" i="14"/>
  <c r="E32" i="14" s="1"/>
  <c r="H30" i="14"/>
  <c r="G30" i="14"/>
  <c r="F30" i="14"/>
  <c r="D30" i="14"/>
  <c r="C30" i="14"/>
  <c r="E30" i="14" s="1"/>
  <c r="D29" i="14"/>
  <c r="D47" i="14" s="1"/>
  <c r="H19" i="14"/>
  <c r="E19" i="14"/>
  <c r="G18" i="14"/>
  <c r="F18" i="14"/>
  <c r="F37" i="14" s="1"/>
  <c r="C18" i="14"/>
  <c r="E18" i="14" s="1"/>
  <c r="G17" i="14"/>
  <c r="H17" i="14" s="1"/>
  <c r="F17" i="14"/>
  <c r="F36" i="14" s="1"/>
  <c r="E17" i="14"/>
  <c r="C17" i="14"/>
  <c r="H16" i="14"/>
  <c r="G16" i="14"/>
  <c r="G41" i="14" s="1"/>
  <c r="F16" i="14"/>
  <c r="F41" i="14" s="1"/>
  <c r="F38" i="14" s="1"/>
  <c r="D16" i="14"/>
  <c r="D41" i="14" s="1"/>
  <c r="D38" i="14" s="1"/>
  <c r="C16" i="14"/>
  <c r="C41" i="14" s="1"/>
  <c r="H15" i="14"/>
  <c r="E15" i="14"/>
  <c r="H14" i="14"/>
  <c r="G14" i="14"/>
  <c r="G21" i="14" s="1"/>
  <c r="F14" i="14"/>
  <c r="F21" i="14" s="1"/>
  <c r="D14" i="14"/>
  <c r="E14" i="14" s="1"/>
  <c r="H13" i="14"/>
  <c r="E13" i="14"/>
  <c r="H12" i="14"/>
  <c r="E12" i="14"/>
  <c r="H10" i="14"/>
  <c r="E10" i="14"/>
  <c r="E21" i="14" l="1"/>
  <c r="E41" i="14"/>
  <c r="E38" i="14" s="1"/>
  <c r="C38" i="14"/>
  <c r="H38" i="14"/>
  <c r="H41" i="14"/>
  <c r="G38" i="14"/>
  <c r="F29" i="14"/>
  <c r="F47" i="14" s="1"/>
  <c r="H18" i="14"/>
  <c r="D21" i="14"/>
  <c r="E35" i="14"/>
  <c r="E29" i="14" s="1"/>
  <c r="E47" i="14" s="1"/>
  <c r="G36" i="14"/>
  <c r="H36" i="14" s="1"/>
  <c r="C37" i="14"/>
  <c r="E37" i="14" s="1"/>
  <c r="E16" i="14"/>
  <c r="C21" i="14"/>
  <c r="H21" i="14" s="1"/>
  <c r="G29" i="14"/>
  <c r="G47" i="14" l="1"/>
  <c r="H37" i="14"/>
  <c r="H29" i="14" s="1"/>
  <c r="C29" i="14"/>
  <c r="C47" i="14" s="1"/>
  <c r="H47" i="14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<sst xmlns="http://schemas.openxmlformats.org/spreadsheetml/2006/main" count="56" uniqueCount="32">
  <si>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</si>
  <si>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</si>
  <si>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</si>
  <si>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( Pesos)</t>
  </si>
  <si>
    <t>RUBRO DE 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</si>
  <si>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</si>
  <si>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</si>
  <si>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</si>
  <si>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</si>
  <si>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</si>
  <si>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</si>
  <si>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</si>
  <si>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</si>
  <si>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</si>
  <si>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</si>
  <si>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</si>
  <si>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</si>
  <si>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</si>
  <si>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</si>
  <si>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</si>
  <si>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</si>
  <si>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</si>
  <si>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</si>
  <si>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</si>
  <si>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</si>
  <si>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</si>
  <si>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Transferencias, Asignaciones, Subsidios y Subvenciones, y Pensiones y Jubilaciones</t>
  </si>
  <si>
    <t>DEL 1 DE ENERO AL 31 DE MARZO DE 2022</t>
  </si>
  <si>
    <t>INGRESO</t>
  </si>
  <si>
    <t>Contribuciones de Mejoras</t>
  </si>
  <si>
    <t>Ingresos por Venta de Bienes, Prestación de Servicios y Otros Ingresos</t>
  </si>
  <si>
    <t>Participaciones, Aportaciones, Convenios, Incentivos Derivados de la Colaboración Fiscal y Fondos Distintos de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</si>
</sst>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\ ###\ ###\ ##0;\(#\ ###\ ###\ ##0\)"/>
    <numFmt numFmtId="165" formatCode="#\ ###\ ###\ ##0;\(#\ ###\ ###\ ##0\)\ "/>
    <numFmt numFmtId="166" formatCode="#\ ###\ ###\ ###\ ;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2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5" fillId="3" borderId="6" xfId="4" applyFont="1" applyFill="1" applyBorder="1" applyAlignment="1">
      <alignment horizontal="center" vertical="center" wrapText="1"/>
    </xf>
    <xf numFmtId="0" fontId="2" fillId="0" borderId="0" xfId="5" applyFont="1" applyFill="1"/>
    <xf numFmtId="164" fontId="6" fillId="0" borderId="0" xfId="5" applyNumberFormat="1" applyFont="1" applyFill="1" applyBorder="1" applyAlignment="1">
      <alignment horizontal="right" vertical="top" wrapText="1"/>
    </xf>
    <xf numFmtId="164" fontId="7" fillId="0" borderId="0" xfId="5" applyNumberFormat="1" applyFont="1" applyFill="1" applyBorder="1" applyAlignment="1">
      <alignment horizontal="right" vertical="top" wrapText="1"/>
    </xf>
    <xf numFmtId="164" fontId="8" fillId="0" borderId="0" xfId="5" applyNumberFormat="1" applyFont="1" applyFill="1" applyBorder="1" applyAlignment="1">
      <alignment horizontal="right" vertical="top" wrapText="1"/>
    </xf>
    <xf numFmtId="0" fontId="9" fillId="0" borderId="7" xfId="5" applyFont="1" applyFill="1" applyBorder="1" applyAlignment="1">
      <alignment horizontal="justify" vertical="center" wrapText="1"/>
    </xf>
    <xf numFmtId="164" fontId="6" fillId="0" borderId="7" xfId="5" applyNumberFormat="1" applyFont="1" applyFill="1" applyBorder="1" applyAlignment="1">
      <alignment horizontal="center" vertical="center" wrapText="1"/>
    </xf>
    <xf numFmtId="164" fontId="10" fillId="0" borderId="8" xfId="5" applyNumberFormat="1" applyFont="1" applyFill="1" applyBorder="1" applyAlignment="1">
      <alignment horizontal="right" vertical="center" wrapText="1"/>
    </xf>
    <xf numFmtId="0" fontId="9" fillId="0" borderId="10" xfId="5" applyFont="1" applyFill="1" applyBorder="1" applyAlignment="1">
      <alignment horizontal="justify" vertical="center" wrapText="1"/>
    </xf>
    <xf numFmtId="164" fontId="6" fillId="0" borderId="10" xfId="5" applyNumberFormat="1" applyFont="1" applyFill="1" applyBorder="1" applyAlignment="1">
      <alignment horizontal="center" vertical="center" wrapText="1"/>
    </xf>
    <xf numFmtId="164" fontId="2" fillId="0" borderId="0" xfId="5" applyNumberFormat="1" applyFont="1" applyFill="1"/>
    <xf numFmtId="4" fontId="11" fillId="0" borderId="0" xfId="5" applyNumberFormat="1" applyFont="1" applyFill="1"/>
    <xf numFmtId="164" fontId="9" fillId="0" borderId="0" xfId="5" applyNumberFormat="1" applyFont="1" applyFill="1" applyBorder="1" applyAlignment="1">
      <alignment horizontal="right" vertical="top" wrapText="1"/>
    </xf>
    <xf numFmtId="164" fontId="6" fillId="0" borderId="0" xfId="5" applyNumberFormat="1" applyFont="1" applyFill="1" applyBorder="1" applyAlignment="1">
      <alignment horizontal="center" vertical="top" wrapText="1"/>
    </xf>
    <xf numFmtId="164" fontId="9" fillId="0" borderId="0" xfId="5" applyNumberFormat="1" applyFont="1" applyFill="1" applyBorder="1" applyAlignment="1">
      <alignment horizontal="center" vertical="top" wrapText="1"/>
    </xf>
    <xf numFmtId="0" fontId="12" fillId="0" borderId="0" xfId="5" applyFont="1" applyFill="1" applyBorder="1" applyAlignment="1">
      <alignment horizontal="justify" vertical="center" wrapText="1"/>
    </xf>
    <xf numFmtId="164" fontId="6" fillId="0" borderId="0" xfId="5" applyNumberFormat="1" applyFont="1" applyFill="1" applyBorder="1" applyAlignment="1">
      <alignment horizontal="center" vertical="center" wrapText="1"/>
    </xf>
    <xf numFmtId="165" fontId="10" fillId="4" borderId="8" xfId="5" applyNumberFormat="1" applyFont="1" applyFill="1" applyBorder="1" applyAlignment="1">
      <alignment horizontal="right" vertical="center" wrapText="1"/>
    </xf>
    <xf numFmtId="0" fontId="10" fillId="0" borderId="10" xfId="5" applyFont="1" applyFill="1" applyBorder="1" applyAlignment="1">
      <alignment horizontal="justify" vertical="center" wrapText="1"/>
    </xf>
    <xf numFmtId="164" fontId="2" fillId="0" borderId="10" xfId="5" applyNumberFormat="1" applyFont="1" applyFill="1" applyBorder="1" applyAlignment="1">
      <alignment horizontal="center" vertical="center" wrapText="1"/>
    </xf>
    <xf numFmtId="164" fontId="2" fillId="0" borderId="14" xfId="5" applyNumberFormat="1" applyFont="1" applyFill="1" applyBorder="1" applyAlignment="1">
      <alignment horizontal="center" vertical="center" wrapText="1"/>
    </xf>
    <xf numFmtId="0" fontId="2" fillId="0" borderId="7" xfId="5" applyFont="1" applyFill="1" applyBorder="1"/>
    <xf numFmtId="0" fontId="13" fillId="0" borderId="0" xfId="0" applyFont="1" applyFill="1" applyBorder="1" applyAlignment="1"/>
    <xf numFmtId="0" fontId="13" fillId="0" borderId="10" xfId="0" applyFont="1" applyFill="1" applyBorder="1" applyAlignment="1"/>
    <xf numFmtId="0" fontId="2" fillId="0" borderId="0" xfId="5" applyFill="1"/>
    <xf numFmtId="166" fontId="2" fillId="0" borderId="0" xfId="5" applyNumberFormat="1" applyFill="1"/>
    <xf numFmtId="164" fontId="2" fillId="0" borderId="0" xfId="5" applyNumberFormat="1" applyFill="1"/>
    <xf numFmtId="0" fontId="14" fillId="0" borderId="0" xfId="5" applyFont="1" applyFill="1" applyBorder="1"/>
    <xf numFmtId="166" fontId="14" fillId="0" borderId="0" xfId="5" applyNumberFormat="1" applyFont="1" applyFill="1" applyBorder="1"/>
    <xf numFmtId="0" fontId="14" fillId="0" borderId="0" xfId="5" applyFont="1" applyFill="1"/>
    <xf numFmtId="166" fontId="15" fillId="0" borderId="0" xfId="5" applyNumberFormat="1" applyFont="1" applyFill="1" applyBorder="1" applyAlignment="1">
      <alignment vertical="top"/>
    </xf>
    <xf numFmtId="0" fontId="2" fillId="0" borderId="0" xfId="5" applyFill="1" applyAlignment="1">
      <alignment vertical="top"/>
    </xf>
    <xf numFmtId="4" fontId="15" fillId="0" borderId="0" xfId="5" applyNumberFormat="1" applyFont="1" applyFill="1" applyBorder="1" applyAlignment="1">
      <alignment vertical="top"/>
    </xf>
    <xf numFmtId="166" fontId="2" fillId="0" borderId="0" xfId="5" applyNumberFormat="1" applyFill="1" applyBorder="1" applyAlignment="1">
      <alignment vertical="top"/>
    </xf>
    <xf numFmtId="166" fontId="15" fillId="0" borderId="0" xfId="5" applyNumberFormat="1" applyFont="1" applyFill="1" applyAlignment="1">
      <alignment vertical="top"/>
    </xf>
    <xf numFmtId="166" fontId="14" fillId="0" borderId="0" xfId="5" applyNumberFormat="1" applyFont="1" applyFill="1"/>
    <xf numFmtId="164" fontId="14" fillId="0" borderId="0" xfId="5" applyNumberFormat="1" applyFont="1" applyFill="1"/>
    <xf numFmtId="0" fontId="14" fillId="0" borderId="0" xfId="5" applyFont="1" applyFill="1" applyBorder="1" applyAlignment="1">
      <alignment vertical="top"/>
    </xf>
    <xf numFmtId="0" fontId="14" fillId="0" borderId="0" xfId="5" applyFont="1" applyFill="1" applyAlignment="1">
      <alignment vertical="top"/>
    </xf>
    <xf numFmtId="0" fontId="2" fillId="0" borderId="0" xfId="5" applyFill="1" applyBorder="1"/>
    <xf numFmtId="0" fontId="16" fillId="0" borderId="0" xfId="0" applyFont="1" applyFill="1" applyBorder="1" applyAlignment="1"/>
    <xf numFmtId="0" fontId="19" fillId="0" borderId="0" xfId="0" applyFont="1"/>
    <xf numFmtId="0" fontId="5" fillId="3" borderId="3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justify" vertical="top" wrapText="1"/>
    </xf>
    <xf numFmtId="0" fontId="9" fillId="0" borderId="0" xfId="5" applyFont="1" applyFill="1" applyBorder="1" applyAlignment="1">
      <alignment horizontal="justify" vertical="top" wrapText="1"/>
    </xf>
    <xf numFmtId="0" fontId="2" fillId="0" borderId="0" xfId="5" applyFill="1" applyBorder="1" applyAlignment="1">
      <alignment vertical="top"/>
    </xf>
    <xf numFmtId="0" fontId="0" fillId="0" borderId="0" xfId="0" applyAlignment="1">
      <alignment vertical="top"/>
    </xf>
    <xf numFmtId="166" fontId="2" fillId="0" borderId="0" xfId="5" applyNumberFormat="1" applyFill="1" applyBorder="1"/>
    <xf numFmtId="0" fontId="10" fillId="0" borderId="0" xfId="5" applyFont="1" applyFill="1" applyBorder="1"/>
    <xf numFmtId="164" fontId="9" fillId="0" borderId="0" xfId="5" applyNumberFormat="1" applyFont="1" applyFill="1" applyBorder="1"/>
    <xf numFmtId="165" fontId="2" fillId="0" borderId="0" xfId="5" applyNumberFormat="1" applyFill="1" applyBorder="1"/>
    <xf numFmtId="0" fontId="10" fillId="0" borderId="0" xfId="5" applyFont="1" applyFill="1" applyBorder="1" applyAlignment="1">
      <alignment horizontal="center"/>
    </xf>
    <xf numFmtId="0" fontId="2" fillId="0" borderId="0" xfId="5" applyFill="1" applyBorder="1" applyAlignment="1">
      <alignment horizontal="left"/>
    </xf>
    <xf numFmtId="0" fontId="2" fillId="0" borderId="0" xfId="5" applyFill="1" applyBorder="1" applyAlignment="1">
      <alignment horizontal="justify" vertical="top"/>
    </xf>
    <xf numFmtId="0" fontId="10" fillId="0" borderId="8" xfId="5" applyFont="1" applyFill="1" applyBorder="1" applyAlignment="1">
      <alignment horizontal="center" vertical="center" wrapText="1"/>
    </xf>
    <xf numFmtId="164" fontId="10" fillId="0" borderId="9" xfId="5" applyNumberFormat="1" applyFont="1" applyFill="1" applyBorder="1" applyAlignment="1">
      <alignment horizontal="right" vertical="center" wrapText="1"/>
    </xf>
    <xf numFmtId="164" fontId="10" fillId="0" borderId="13" xfId="5" applyNumberFormat="1" applyFont="1" applyFill="1" applyBorder="1" applyAlignment="1">
      <alignment horizontal="right" vertical="center" wrapText="1"/>
    </xf>
    <xf numFmtId="164" fontId="10" fillId="0" borderId="11" xfId="5" applyNumberFormat="1" applyFont="1" applyFill="1" applyBorder="1" applyAlignment="1">
      <alignment vertical="center" wrapText="1"/>
    </xf>
    <xf numFmtId="164" fontId="10" fillId="0" borderId="12" xfId="5" applyNumberFormat="1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/>
    </xf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justify" vertical="top" wrapText="1"/>
    </xf>
    <xf numFmtId="0" fontId="5" fillId="3" borderId="0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/>
    </xf>
    <xf numFmtId="0" fontId="5" fillId="3" borderId="2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5" fillId="3" borderId="0" xfId="4" applyFont="1" applyFill="1" applyBorder="1" applyAlignment="1">
      <alignment horizontal="center" vertical="center"/>
    </xf>
    <xf numFmtId="0" fontId="5" fillId="3" borderId="15" xfId="4" applyFont="1" applyFill="1" applyBorder="1" applyAlignment="1">
      <alignment horizontal="center" vertical="center"/>
    </xf>
  </cellXfs>
  <cellStyles count="21">
    <cellStyle name="Millares 15 3" xfId="9"/>
    <cellStyle name="Normal" xfId="0" builtinId="0"/>
    <cellStyle name="Normal 12 2" xfId="11"/>
    <cellStyle name="Normal 12 3" xfId="6"/>
    <cellStyle name="Normal 12 3 12" xfId="14"/>
    <cellStyle name="Normal 12 3 15" xfId="15"/>
    <cellStyle name="Normal 12 3 2" xfId="8"/>
    <cellStyle name="Normal 12 3 2 2" xfId="16"/>
    <cellStyle name="Normal 12 3 4" xfId="17"/>
    <cellStyle name="Normal 12 4" xfId="18"/>
    <cellStyle name="Normal 12 4 3" xfId="12"/>
    <cellStyle name="Normal 13 2 2" xfId="10"/>
    <cellStyle name="Normal 13 2 3" xfId="7"/>
    <cellStyle name="Normal 13 2 3 11" xfId="19"/>
    <cellStyle name="Normal 13 2 3 8" xfId="20"/>
    <cellStyle name="Normal 2 2" xfId="2"/>
    <cellStyle name="Normal 2 2 2" xfId="5"/>
    <cellStyle name="Normal 2 4" xfId="13"/>
    <cellStyle name="Normal 3" xfId="3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tabSelected="1" workbookViewId="0">
      <selection activeCell="C41" sqref="C41"/>
    </sheetView>
  </sheetViews>
  <sheetFormatPr baseColWidth="10" defaultRowHeight="15" x14ac:dyDescent="0.25"/>
  <cols>
    <col min="1" max="1" width="2.140625" style="25" customWidth="1"/>
    <col min="2" max="2" width="39" style="25" customWidth="1"/>
    <col min="3" max="3" width="15.28515625" style="25" customWidth="1"/>
    <col min="4" max="4" width="18" style="25" customWidth="1"/>
    <col min="5" max="5" width="16.140625" style="25" customWidth="1"/>
    <col min="6" max="6" width="17.42578125" style="25" bestFit="1" customWidth="1"/>
    <col min="7" max="7" width="15.5703125" style="25" customWidth="1"/>
    <col min="8" max="8" width="16.28515625" style="25" customWidth="1"/>
  </cols>
  <sheetData>
    <row r="1" spans="1:9" s="25" customFormat="1" ht="14.25" x14ac:dyDescent="0.2">
      <c r="A1" s="71" t="s">
        <v>0</v>
      </c>
      <c r="B1" s="71"/>
      <c r="C1" s="71"/>
      <c r="D1" s="71"/>
      <c r="E1" s="71"/>
      <c r="F1" s="71"/>
      <c r="G1" s="71"/>
      <c r="H1" s="71"/>
      <c r="I1" s="28"/>
    </row>
    <row r="2" spans="1:9" s="25" customFormat="1" ht="14.25" x14ac:dyDescent="0.2">
      <c r="A2" s="71" t="s">
        <v>1</v>
      </c>
      <c r="B2" s="71"/>
      <c r="C2" s="71"/>
      <c r="D2" s="71"/>
      <c r="E2" s="71"/>
      <c r="F2" s="71"/>
      <c r="G2" s="71"/>
      <c r="H2" s="71"/>
      <c r="I2" s="28"/>
    </row>
    <row r="3" spans="1:9" s="25" customFormat="1" ht="14.25" x14ac:dyDescent="0.2">
      <c r="A3" s="71" t="s">
        <v>2</v>
      </c>
      <c r="B3" s="71"/>
      <c r="C3" s="71"/>
      <c r="D3" s="71"/>
      <c r="E3" s="71"/>
      <c r="F3" s="71"/>
      <c r="G3" s="71"/>
      <c r="H3" s="71"/>
      <c r="I3" s="28"/>
    </row>
    <row r="4" spans="1:9" s="25" customFormat="1" ht="14.25" x14ac:dyDescent="0.2">
      <c r="A4" s="72" t="s">
        <v>27</v>
      </c>
      <c r="B4" s="72"/>
      <c r="C4" s="72"/>
      <c r="D4" s="72"/>
      <c r="E4" s="72"/>
      <c r="F4" s="72"/>
      <c r="G4" s="72"/>
      <c r="H4" s="72"/>
      <c r="I4" s="28"/>
    </row>
    <row r="5" spans="1:9" s="25" customFormat="1" ht="14.25" x14ac:dyDescent="0.2">
      <c r="A5" s="72" t="s">
        <v>3</v>
      </c>
      <c r="B5" s="72"/>
      <c r="C5" s="72"/>
      <c r="D5" s="72"/>
      <c r="E5" s="72"/>
      <c r="F5" s="72"/>
      <c r="G5" s="72"/>
      <c r="H5" s="72"/>
      <c r="I5" s="28"/>
    </row>
    <row r="6" spans="1:9" s="25" customFormat="1" ht="16.5" customHeight="1" x14ac:dyDescent="0.2">
      <c r="A6" s="73" t="s">
        <v>4</v>
      </c>
      <c r="B6" s="74"/>
      <c r="C6" s="66" t="s">
        <v>28</v>
      </c>
      <c r="D6" s="66"/>
      <c r="E6" s="66"/>
      <c r="F6" s="66"/>
      <c r="G6" s="66"/>
      <c r="H6" s="67" t="s">
        <v>5</v>
      </c>
      <c r="I6" s="28"/>
    </row>
    <row r="7" spans="1:9" s="25" customFormat="1" ht="26.25" customHeight="1" x14ac:dyDescent="0.2">
      <c r="A7" s="73"/>
      <c r="B7" s="74"/>
      <c r="C7" s="43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68"/>
      <c r="I7" s="29"/>
    </row>
    <row r="8" spans="1:9" s="25" customFormat="1" ht="13.5" customHeight="1" x14ac:dyDescent="0.2">
      <c r="A8" s="73"/>
      <c r="B8" s="74"/>
      <c r="C8" s="44">
        <v>1</v>
      </c>
      <c r="D8" s="44">
        <v>2</v>
      </c>
      <c r="E8" s="44" t="s">
        <v>11</v>
      </c>
      <c r="F8" s="44">
        <v>4</v>
      </c>
      <c r="G8" s="44">
        <v>5</v>
      </c>
      <c r="H8" s="1" t="s">
        <v>12</v>
      </c>
      <c r="I8" s="29"/>
    </row>
    <row r="9" spans="1:9" s="25" customFormat="1" ht="2.25" customHeight="1" x14ac:dyDescent="0.2">
      <c r="A9" s="2"/>
      <c r="B9" s="2"/>
      <c r="C9" s="2"/>
      <c r="D9" s="2"/>
      <c r="E9" s="2"/>
      <c r="F9" s="2"/>
      <c r="G9" s="2"/>
      <c r="H9" s="2"/>
      <c r="I9" s="30"/>
    </row>
    <row r="10" spans="1:9" s="32" customFormat="1" ht="15" customHeight="1" x14ac:dyDescent="0.25">
      <c r="A10" s="63" t="s">
        <v>13</v>
      </c>
      <c r="B10" s="63"/>
      <c r="C10" s="3">
        <v>1638425389</v>
      </c>
      <c r="D10" s="4">
        <v>148894458</v>
      </c>
      <c r="E10" s="4">
        <f>SUM(C10:D10)</f>
        <v>1787319847</v>
      </c>
      <c r="F10" s="4">
        <v>727278426</v>
      </c>
      <c r="G10" s="4">
        <v>727278426</v>
      </c>
      <c r="H10" s="5">
        <f>SUM(G10-C10)</f>
        <v>-911146963</v>
      </c>
      <c r="I10" s="31"/>
    </row>
    <row r="11" spans="1:9" s="32" customFormat="1" ht="15" customHeight="1" x14ac:dyDescent="0.25">
      <c r="A11" s="63" t="s">
        <v>14</v>
      </c>
      <c r="B11" s="70"/>
      <c r="C11" s="3">
        <v>0</v>
      </c>
      <c r="D11" s="4">
        <v>0</v>
      </c>
      <c r="E11" s="4">
        <v>0</v>
      </c>
      <c r="F11" s="4">
        <v>0</v>
      </c>
      <c r="G11" s="4">
        <v>0</v>
      </c>
      <c r="H11" s="5">
        <v>0</v>
      </c>
      <c r="I11" s="33"/>
    </row>
    <row r="12" spans="1:9" s="32" customFormat="1" ht="15" customHeight="1" x14ac:dyDescent="0.25">
      <c r="A12" s="63" t="s">
        <v>29</v>
      </c>
      <c r="B12" s="70"/>
      <c r="C12" s="3">
        <v>0</v>
      </c>
      <c r="D12" s="3">
        <v>0</v>
      </c>
      <c r="E12" s="4">
        <f>SUM(C12:D12)</f>
        <v>0</v>
      </c>
      <c r="F12" s="3">
        <v>0</v>
      </c>
      <c r="G12" s="3">
        <v>0</v>
      </c>
      <c r="H12" s="5">
        <f>SUM(G12-C12)</f>
        <v>0</v>
      </c>
      <c r="I12" s="35"/>
    </row>
    <row r="13" spans="1:9" s="32" customFormat="1" ht="15" customHeight="1" x14ac:dyDescent="0.25">
      <c r="A13" s="63" t="s">
        <v>15</v>
      </c>
      <c r="B13" s="70"/>
      <c r="C13" s="3">
        <v>1324818912</v>
      </c>
      <c r="D13" s="3">
        <v>164558712</v>
      </c>
      <c r="E13" s="4">
        <f>SUM(C13:D13)</f>
        <v>1489377624</v>
      </c>
      <c r="F13" s="3">
        <v>707075210</v>
      </c>
      <c r="G13" s="3">
        <v>707075210</v>
      </c>
      <c r="H13" s="5">
        <f>SUM(G13-C13)</f>
        <v>-617743702</v>
      </c>
      <c r="I13" s="31"/>
    </row>
    <row r="14" spans="1:9" s="32" customFormat="1" ht="15" customHeight="1" x14ac:dyDescent="0.25">
      <c r="A14" s="63" t="s">
        <v>16</v>
      </c>
      <c r="B14" s="70"/>
      <c r="C14" s="3">
        <v>150925000</v>
      </c>
      <c r="D14" s="4">
        <f>64212592+2620962</f>
        <v>66833554</v>
      </c>
      <c r="E14" s="4">
        <f t="shared" ref="E14:E15" si="0">SUM(C14:D14)</f>
        <v>217758554</v>
      </c>
      <c r="F14" s="4">
        <f>101237424+2620962</f>
        <v>103858386</v>
      </c>
      <c r="G14" s="4">
        <f>101237424+2620962</f>
        <v>103858386</v>
      </c>
      <c r="H14" s="5">
        <f t="shared" ref="H14:H19" si="1">SUM(G14-C14)</f>
        <v>-47066614</v>
      </c>
      <c r="I14" s="31"/>
    </row>
    <row r="15" spans="1:9" s="32" customFormat="1" ht="15" customHeight="1" x14ac:dyDescent="0.25">
      <c r="A15" s="63" t="s">
        <v>17</v>
      </c>
      <c r="B15" s="70"/>
      <c r="C15" s="3">
        <v>1065225669</v>
      </c>
      <c r="D15" s="4">
        <v>26665782</v>
      </c>
      <c r="E15" s="4">
        <f t="shared" si="0"/>
        <v>1091891451</v>
      </c>
      <c r="F15" s="4">
        <v>93488147</v>
      </c>
      <c r="G15" s="4">
        <v>93488147</v>
      </c>
      <c r="H15" s="5">
        <f t="shared" si="1"/>
        <v>-971737522</v>
      </c>
      <c r="I15" s="31"/>
    </row>
    <row r="16" spans="1:9" s="32" customFormat="1" ht="30" customHeight="1" x14ac:dyDescent="0.25">
      <c r="A16" s="63" t="s">
        <v>30</v>
      </c>
      <c r="B16" s="70"/>
      <c r="C16" s="3">
        <f>135274476+116695468</f>
        <v>251969944</v>
      </c>
      <c r="D16" s="3">
        <f>-8497438+3022770</f>
        <v>-5474668</v>
      </c>
      <c r="E16" s="4">
        <f>SUM(C16:D16)</f>
        <v>246495276</v>
      </c>
      <c r="F16" s="3">
        <f>7627750+44597924</f>
        <v>52225674</v>
      </c>
      <c r="G16" s="3">
        <f>7627750+44597924</f>
        <v>52225674</v>
      </c>
      <c r="H16" s="5">
        <f t="shared" si="1"/>
        <v>-199744270</v>
      </c>
      <c r="I16" s="35"/>
    </row>
    <row r="17" spans="1:9" s="32" customFormat="1" ht="43.5" customHeight="1" x14ac:dyDescent="0.25">
      <c r="A17" s="63" t="s">
        <v>31</v>
      </c>
      <c r="B17" s="70"/>
      <c r="C17" s="4">
        <f>37418177964+435248644+53830139977+7429755+144796191</f>
        <v>91835792531</v>
      </c>
      <c r="D17" s="4">
        <v>826055810</v>
      </c>
      <c r="E17" s="4">
        <f>SUM(C17:D17)</f>
        <v>92661848341</v>
      </c>
      <c r="F17" s="4">
        <f>12094425638+145010378+12814972087+34046055+35740047</f>
        <v>25124194205</v>
      </c>
      <c r="G17" s="4">
        <f>12094425638+145010378+12814972087+34046055+35740047</f>
        <v>25124194205</v>
      </c>
      <c r="H17" s="5">
        <f t="shared" si="1"/>
        <v>-66711598326</v>
      </c>
      <c r="I17" s="31"/>
    </row>
    <row r="18" spans="1:9" s="32" customFormat="1" ht="30" customHeight="1" x14ac:dyDescent="0.25">
      <c r="A18" s="63" t="s">
        <v>26</v>
      </c>
      <c r="B18" s="70"/>
      <c r="C18" s="4">
        <f>189843231+8235722688</f>
        <v>8425565919</v>
      </c>
      <c r="D18" s="4">
        <v>83850330</v>
      </c>
      <c r="E18" s="4">
        <f>SUM(C18:D18)</f>
        <v>8509416249</v>
      </c>
      <c r="F18" s="4">
        <f>21732072+2079760216</f>
        <v>2101492288</v>
      </c>
      <c r="G18" s="4">
        <f>21732072+2079760216</f>
        <v>2101492288</v>
      </c>
      <c r="H18" s="5">
        <f t="shared" si="1"/>
        <v>-6324073631</v>
      </c>
      <c r="I18" s="31"/>
    </row>
    <row r="19" spans="1:9" s="32" customFormat="1" ht="15" customHeight="1" x14ac:dyDescent="0.25">
      <c r="A19" s="63" t="s">
        <v>18</v>
      </c>
      <c r="B19" s="70"/>
      <c r="C19" s="3">
        <v>0</v>
      </c>
      <c r="D19" s="4">
        <v>0</v>
      </c>
      <c r="E19" s="4">
        <f>SUM(C19:D19)</f>
        <v>0</v>
      </c>
      <c r="F19" s="4">
        <v>0</v>
      </c>
      <c r="G19" s="4">
        <v>0</v>
      </c>
      <c r="H19" s="5">
        <f t="shared" si="1"/>
        <v>0</v>
      </c>
      <c r="I19" s="35"/>
    </row>
    <row r="20" spans="1:9" s="25" customFormat="1" ht="2.25" customHeight="1" x14ac:dyDescent="0.2">
      <c r="A20" s="6"/>
      <c r="B20" s="6"/>
      <c r="C20" s="7"/>
      <c r="D20" s="7"/>
      <c r="E20" s="7"/>
      <c r="F20" s="7"/>
      <c r="G20" s="7"/>
      <c r="H20" s="7"/>
      <c r="I20" s="30"/>
    </row>
    <row r="21" spans="1:9" s="2" customFormat="1" ht="15.75" customHeight="1" x14ac:dyDescent="0.2">
      <c r="A21" s="56" t="s">
        <v>19</v>
      </c>
      <c r="B21" s="56"/>
      <c r="C21" s="8">
        <f>C10+C12+C13+C14+C15+C16+C17+C18</f>
        <v>104692723364</v>
      </c>
      <c r="D21" s="8">
        <f>D10+D12+D13+D14+D15+D16+D17+D18+D19</f>
        <v>1311383978</v>
      </c>
      <c r="E21" s="8">
        <f>E10+E12+E13+E14+E15+E16+E17+E18+E19</f>
        <v>106004107342</v>
      </c>
      <c r="F21" s="8">
        <f>F10+F12+F13+F14+F15+F16+F17+F18+F19</f>
        <v>28909612336</v>
      </c>
      <c r="G21" s="8">
        <f>G10+G12+G13+G14+G15+G16+G17+G18+G19</f>
        <v>28909612336</v>
      </c>
      <c r="H21" s="57">
        <f>SUM(G21-C21)</f>
        <v>-75783111028</v>
      </c>
      <c r="I21" s="36"/>
    </row>
    <row r="22" spans="1:9" s="25" customFormat="1" ht="13.5" customHeight="1" x14ac:dyDescent="0.2">
      <c r="A22" s="9"/>
      <c r="B22" s="9"/>
      <c r="C22" s="10"/>
      <c r="D22" s="10"/>
      <c r="E22" s="10"/>
      <c r="F22" s="59" t="s">
        <v>20</v>
      </c>
      <c r="G22" s="60"/>
      <c r="H22" s="58"/>
      <c r="I22" s="36"/>
    </row>
    <row r="23" spans="1:9" s="25" customFormat="1" ht="14.25" x14ac:dyDescent="0.2">
      <c r="A23" s="2"/>
      <c r="B23" s="2"/>
      <c r="C23" s="34"/>
      <c r="D23" s="11"/>
      <c r="E23" s="2"/>
      <c r="F23" s="2"/>
      <c r="G23" s="12"/>
      <c r="H23" s="2"/>
      <c r="I23" s="37"/>
    </row>
    <row r="24" spans="1:9" s="25" customFormat="1" ht="14.25" x14ac:dyDescent="0.2">
      <c r="A24" s="2"/>
      <c r="B24" s="2"/>
      <c r="C24" s="2"/>
      <c r="D24" s="2"/>
      <c r="E24" s="2"/>
      <c r="F24" s="2"/>
      <c r="G24" s="12"/>
      <c r="H24" s="2"/>
      <c r="I24" s="36"/>
    </row>
    <row r="25" spans="1:9" s="25" customFormat="1" ht="16.5" customHeight="1" x14ac:dyDescent="0.2">
      <c r="A25" s="64" t="s">
        <v>21</v>
      </c>
      <c r="B25" s="65"/>
      <c r="C25" s="66" t="s">
        <v>28</v>
      </c>
      <c r="D25" s="66"/>
      <c r="E25" s="66"/>
      <c r="F25" s="66"/>
      <c r="G25" s="66"/>
      <c r="H25" s="67" t="s">
        <v>5</v>
      </c>
      <c r="I25" s="30"/>
    </row>
    <row r="26" spans="1:9" s="25" customFormat="1" ht="26.25" customHeight="1" x14ac:dyDescent="0.2">
      <c r="A26" s="64"/>
      <c r="B26" s="65"/>
      <c r="C26" s="43" t="s">
        <v>6</v>
      </c>
      <c r="D26" s="43" t="s">
        <v>7</v>
      </c>
      <c r="E26" s="43" t="s">
        <v>8</v>
      </c>
      <c r="F26" s="43" t="s">
        <v>9</v>
      </c>
      <c r="G26" s="43" t="s">
        <v>10</v>
      </c>
      <c r="H26" s="68"/>
      <c r="I26" s="30"/>
    </row>
    <row r="27" spans="1:9" s="25" customFormat="1" ht="13.5" customHeight="1" x14ac:dyDescent="0.2">
      <c r="A27" s="64"/>
      <c r="B27" s="65"/>
      <c r="C27" s="44">
        <v>1</v>
      </c>
      <c r="D27" s="44">
        <v>2</v>
      </c>
      <c r="E27" s="44" t="s">
        <v>11</v>
      </c>
      <c r="F27" s="44">
        <v>4</v>
      </c>
      <c r="G27" s="44">
        <v>5</v>
      </c>
      <c r="H27" s="1" t="s">
        <v>12</v>
      </c>
      <c r="I27" s="30"/>
    </row>
    <row r="28" spans="1:9" s="25" customFormat="1" ht="2.25" customHeight="1" x14ac:dyDescent="0.2">
      <c r="A28" s="2"/>
      <c r="B28" s="2"/>
      <c r="C28" s="2"/>
      <c r="D28" s="2"/>
      <c r="E28" s="2"/>
      <c r="F28" s="2"/>
      <c r="G28" s="2"/>
      <c r="H28" s="2"/>
      <c r="I28" s="30"/>
    </row>
    <row r="29" spans="1:9" s="32" customFormat="1" ht="30" customHeight="1" x14ac:dyDescent="0.25">
      <c r="A29" s="69" t="s">
        <v>22</v>
      </c>
      <c r="B29" s="70"/>
      <c r="C29" s="13">
        <f>SUM(C30:C37)</f>
        <v>104440753420</v>
      </c>
      <c r="D29" s="13">
        <f>SUM(D30:D37)</f>
        <v>1314237684</v>
      </c>
      <c r="E29" s="13">
        <f t="shared" ref="E29" si="2">SUM(E30:E37)</f>
        <v>105754991104</v>
      </c>
      <c r="F29" s="13">
        <f>SUM(F30:F37)</f>
        <v>28854765700</v>
      </c>
      <c r="G29" s="13">
        <f>SUM(G30:G37)</f>
        <v>28854765700</v>
      </c>
      <c r="H29" s="13">
        <f>SUM(H30:H37)</f>
        <v>-75585987720</v>
      </c>
      <c r="I29" s="38"/>
    </row>
    <row r="30" spans="1:9" s="32" customFormat="1" ht="15" customHeight="1" x14ac:dyDescent="0.25">
      <c r="B30" s="45" t="s">
        <v>13</v>
      </c>
      <c r="C30" s="4">
        <f>C10</f>
        <v>1638425389</v>
      </c>
      <c r="D30" s="4">
        <f>D10</f>
        <v>148894458</v>
      </c>
      <c r="E30" s="4">
        <f>SUM(C30:D30)</f>
        <v>1787319847</v>
      </c>
      <c r="F30" s="4">
        <f>F10</f>
        <v>727278426</v>
      </c>
      <c r="G30" s="4">
        <f>G10</f>
        <v>727278426</v>
      </c>
      <c r="H30" s="4">
        <f>G30-C30</f>
        <v>-911146963</v>
      </c>
      <c r="I30" s="39"/>
    </row>
    <row r="31" spans="1:9" s="32" customFormat="1" ht="15" customHeight="1" x14ac:dyDescent="0.25">
      <c r="B31" s="45" t="s">
        <v>14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39"/>
    </row>
    <row r="32" spans="1:9" s="32" customFormat="1" ht="15" customHeight="1" x14ac:dyDescent="0.25">
      <c r="B32" s="45" t="s">
        <v>29</v>
      </c>
      <c r="C32" s="4">
        <f t="shared" ref="C32:D35" si="3">C12</f>
        <v>0</v>
      </c>
      <c r="D32" s="4">
        <f t="shared" si="3"/>
        <v>0</v>
      </c>
      <c r="E32" s="4">
        <f>SUM(C32:D32)</f>
        <v>0</v>
      </c>
      <c r="F32" s="4">
        <f t="shared" ref="F32:G35" si="4">F12</f>
        <v>0</v>
      </c>
      <c r="G32" s="4">
        <f t="shared" si="4"/>
        <v>0</v>
      </c>
      <c r="H32" s="4">
        <f>G32-C32</f>
        <v>0</v>
      </c>
      <c r="I32" s="39"/>
    </row>
    <row r="33" spans="1:9" s="32" customFormat="1" ht="15" customHeight="1" x14ac:dyDescent="0.25">
      <c r="B33" s="45" t="s">
        <v>15</v>
      </c>
      <c r="C33" s="4">
        <f t="shared" si="3"/>
        <v>1324818912</v>
      </c>
      <c r="D33" s="4">
        <f t="shared" si="3"/>
        <v>164558712</v>
      </c>
      <c r="E33" s="4">
        <f>SUM(C33:D33)</f>
        <v>1489377624</v>
      </c>
      <c r="F33" s="4">
        <f t="shared" si="4"/>
        <v>707075210</v>
      </c>
      <c r="G33" s="4">
        <f t="shared" si="4"/>
        <v>707075210</v>
      </c>
      <c r="H33" s="4">
        <f>G33-C33</f>
        <v>-617743702</v>
      </c>
      <c r="I33" s="39"/>
    </row>
    <row r="34" spans="1:9" s="32" customFormat="1" ht="15" customHeight="1" x14ac:dyDescent="0.25">
      <c r="B34" s="45" t="s">
        <v>16</v>
      </c>
      <c r="C34" s="4">
        <f t="shared" si="3"/>
        <v>150925000</v>
      </c>
      <c r="D34" s="4">
        <v>64212592</v>
      </c>
      <c r="E34" s="4">
        <f>C34+D34</f>
        <v>215137592</v>
      </c>
      <c r="F34" s="4">
        <v>101237424</v>
      </c>
      <c r="G34" s="4">
        <v>101237424</v>
      </c>
      <c r="H34" s="4">
        <f>G34-C34</f>
        <v>-49687576</v>
      </c>
      <c r="I34" s="39"/>
    </row>
    <row r="35" spans="1:9" s="32" customFormat="1" ht="15" customHeight="1" x14ac:dyDescent="0.25">
      <c r="B35" s="45" t="s">
        <v>17</v>
      </c>
      <c r="C35" s="4">
        <f t="shared" si="3"/>
        <v>1065225669</v>
      </c>
      <c r="D35" s="4">
        <f t="shared" si="3"/>
        <v>26665782</v>
      </c>
      <c r="E35" s="4">
        <f>C35+D35</f>
        <v>1091891451</v>
      </c>
      <c r="F35" s="4">
        <f t="shared" si="4"/>
        <v>93488147</v>
      </c>
      <c r="G35" s="4">
        <f t="shared" si="4"/>
        <v>93488147</v>
      </c>
      <c r="H35" s="4">
        <f>G35-C35</f>
        <v>-971737522</v>
      </c>
      <c r="I35" s="39"/>
    </row>
    <row r="36" spans="1:9" s="32" customFormat="1" ht="39.75" customHeight="1" x14ac:dyDescent="0.25">
      <c r="B36" s="45" t="s">
        <v>31</v>
      </c>
      <c r="C36" s="4">
        <f>C17</f>
        <v>91835792531</v>
      </c>
      <c r="D36" s="4">
        <f>D17</f>
        <v>826055810</v>
      </c>
      <c r="E36" s="4">
        <f>SUM(C36:D36)</f>
        <v>92661848341</v>
      </c>
      <c r="F36" s="4">
        <f>F17</f>
        <v>25124194205</v>
      </c>
      <c r="G36" s="4">
        <f>G17</f>
        <v>25124194205</v>
      </c>
      <c r="H36" s="4">
        <f>SUM(G36-C36)</f>
        <v>-66711598326</v>
      </c>
      <c r="I36" s="39"/>
    </row>
    <row r="37" spans="1:9" s="32" customFormat="1" ht="30" customHeight="1" x14ac:dyDescent="0.25">
      <c r="B37" s="45" t="s">
        <v>26</v>
      </c>
      <c r="C37" s="4">
        <f>C18</f>
        <v>8425565919</v>
      </c>
      <c r="D37" s="4">
        <f>D18</f>
        <v>83850330</v>
      </c>
      <c r="E37" s="4">
        <f>SUM(C37:D37)</f>
        <v>8509416249</v>
      </c>
      <c r="F37" s="4">
        <f>F18</f>
        <v>2101492288</v>
      </c>
      <c r="G37" s="4">
        <f>G18</f>
        <v>2101492288</v>
      </c>
      <c r="H37" s="4">
        <f>G37-C37</f>
        <v>-6324073631</v>
      </c>
      <c r="I37" s="39"/>
    </row>
    <row r="38" spans="1:9" s="32" customFormat="1" ht="52.5" customHeight="1" x14ac:dyDescent="0.25">
      <c r="A38" s="69" t="s">
        <v>23</v>
      </c>
      <c r="B38" s="70"/>
      <c r="C38" s="5">
        <f t="shared" ref="C38:H38" si="5">SUM(C39:C42)</f>
        <v>251969944</v>
      </c>
      <c r="D38" s="5">
        <f>SUM(D39:D42)</f>
        <v>-2853706</v>
      </c>
      <c r="E38" s="5">
        <f t="shared" si="5"/>
        <v>249116238</v>
      </c>
      <c r="F38" s="5">
        <f>SUM(F39:F42)</f>
        <v>54846636</v>
      </c>
      <c r="G38" s="5">
        <f t="shared" si="5"/>
        <v>54846636</v>
      </c>
      <c r="H38" s="5">
        <f t="shared" si="5"/>
        <v>-197123308</v>
      </c>
      <c r="I38" s="39"/>
    </row>
    <row r="39" spans="1:9" s="32" customFormat="1" ht="15" customHeight="1" x14ac:dyDescent="0.25">
      <c r="B39" s="45" t="s">
        <v>14</v>
      </c>
      <c r="C39" s="3">
        <v>0</v>
      </c>
      <c r="D39" s="3">
        <v>0</v>
      </c>
      <c r="E39" s="4">
        <f>SUM(C39:D39)</f>
        <v>0</v>
      </c>
      <c r="F39" s="3">
        <v>0</v>
      </c>
      <c r="G39" s="3">
        <v>0</v>
      </c>
      <c r="H39" s="3">
        <v>0</v>
      </c>
      <c r="I39" s="39"/>
    </row>
    <row r="40" spans="1:9" s="32" customFormat="1" ht="15" customHeight="1" x14ac:dyDescent="0.25">
      <c r="B40" s="45" t="s">
        <v>16</v>
      </c>
      <c r="C40" s="3">
        <v>0</v>
      </c>
      <c r="D40" s="4">
        <v>2620962</v>
      </c>
      <c r="E40" s="4">
        <f>SUM(C40:D40)</f>
        <v>2620962</v>
      </c>
      <c r="F40" s="4">
        <v>2620962</v>
      </c>
      <c r="G40" s="4">
        <v>2620962</v>
      </c>
      <c r="H40" s="4">
        <f>SUM(G40-C40)</f>
        <v>2620962</v>
      </c>
      <c r="I40" s="39"/>
    </row>
    <row r="41" spans="1:9" s="32" customFormat="1" ht="30" customHeight="1" x14ac:dyDescent="0.25">
      <c r="B41" s="45" t="s">
        <v>30</v>
      </c>
      <c r="C41" s="4">
        <f>C16</f>
        <v>251969944</v>
      </c>
      <c r="D41" s="4">
        <f>D16</f>
        <v>-5474668</v>
      </c>
      <c r="E41" s="4">
        <f>SUM(C41:D41)</f>
        <v>246495276</v>
      </c>
      <c r="F41" s="4">
        <f>F16</f>
        <v>52225674</v>
      </c>
      <c r="G41" s="4">
        <f>G16</f>
        <v>52225674</v>
      </c>
      <c r="H41" s="4">
        <f>SUM(G41-C41)</f>
        <v>-199744270</v>
      </c>
      <c r="I41" s="39"/>
    </row>
    <row r="42" spans="1:9" s="32" customFormat="1" ht="30" customHeight="1" x14ac:dyDescent="0.25">
      <c r="B42" s="45" t="s">
        <v>26</v>
      </c>
      <c r="C42" s="3">
        <v>0</v>
      </c>
      <c r="D42" s="3">
        <v>0</v>
      </c>
      <c r="E42" s="4">
        <f>SUM(C42:D42)</f>
        <v>0</v>
      </c>
      <c r="F42" s="3">
        <v>0</v>
      </c>
      <c r="G42" s="3">
        <v>0</v>
      </c>
      <c r="H42" s="3">
        <v>0</v>
      </c>
      <c r="I42" s="39"/>
    </row>
    <row r="43" spans="1:9" s="32" customFormat="1" ht="5.0999999999999996" customHeight="1" x14ac:dyDescent="0.25">
      <c r="A43" s="46"/>
      <c r="B43" s="46"/>
      <c r="C43" s="14"/>
      <c r="D43" s="14"/>
      <c r="E43" s="4"/>
      <c r="F43" s="15"/>
      <c r="G43" s="15"/>
      <c r="H43" s="15"/>
      <c r="I43" s="39"/>
    </row>
    <row r="44" spans="1:9" s="32" customFormat="1" ht="15" customHeight="1" x14ac:dyDescent="0.25">
      <c r="A44" s="69" t="s">
        <v>24</v>
      </c>
      <c r="B44" s="70"/>
      <c r="C44" s="13">
        <v>0</v>
      </c>
      <c r="D44" s="5">
        <f>D45</f>
        <v>0</v>
      </c>
      <c r="E44" s="5">
        <f>E45</f>
        <v>0</v>
      </c>
      <c r="F44" s="5">
        <f>F45</f>
        <v>0</v>
      </c>
      <c r="G44" s="5">
        <f>G45</f>
        <v>0</v>
      </c>
      <c r="H44" s="5">
        <f>H45</f>
        <v>0</v>
      </c>
      <c r="I44" s="39"/>
    </row>
    <row r="45" spans="1:9" s="32" customFormat="1" ht="15" customHeight="1" x14ac:dyDescent="0.25">
      <c r="B45" s="45" t="s">
        <v>18</v>
      </c>
      <c r="C45" s="3">
        <f>C19</f>
        <v>0</v>
      </c>
      <c r="D45" s="4">
        <f>D19</f>
        <v>0</v>
      </c>
      <c r="E45" s="4">
        <f>SUM(C45:D45)</f>
        <v>0</v>
      </c>
      <c r="F45" s="4">
        <f>F19</f>
        <v>0</v>
      </c>
      <c r="G45" s="4">
        <f>G19</f>
        <v>0</v>
      </c>
      <c r="H45" s="4">
        <f>SUM(G45-C45)</f>
        <v>0</v>
      </c>
      <c r="I45" s="39"/>
    </row>
    <row r="46" spans="1:9" s="25" customFormat="1" ht="2.25" customHeight="1" x14ac:dyDescent="0.2">
      <c r="A46" s="16"/>
      <c r="B46" s="16"/>
      <c r="C46" s="17"/>
      <c r="D46" s="17"/>
      <c r="E46" s="17"/>
      <c r="F46" s="17"/>
      <c r="G46" s="17"/>
      <c r="H46" s="17"/>
      <c r="I46" s="30"/>
    </row>
    <row r="47" spans="1:9" s="25" customFormat="1" ht="15.75" customHeight="1" x14ac:dyDescent="0.2">
      <c r="A47" s="56" t="s">
        <v>19</v>
      </c>
      <c r="B47" s="56"/>
      <c r="C47" s="18">
        <f>C29+C38+C44</f>
        <v>104692723364</v>
      </c>
      <c r="D47" s="18">
        <f>D29+D38+D44</f>
        <v>1311383978</v>
      </c>
      <c r="E47" s="18">
        <f t="shared" ref="E47:G47" si="6">E29+E38+E44</f>
        <v>106004107342</v>
      </c>
      <c r="F47" s="18">
        <f t="shared" si="6"/>
        <v>28909612336</v>
      </c>
      <c r="G47" s="18">
        <f t="shared" si="6"/>
        <v>28909612336</v>
      </c>
      <c r="H47" s="57">
        <f>SUM(G47-C47)</f>
        <v>-75783111028</v>
      </c>
      <c r="I47" s="30"/>
    </row>
    <row r="48" spans="1:9" s="25" customFormat="1" ht="13.5" customHeight="1" x14ac:dyDescent="0.2">
      <c r="A48" s="19"/>
      <c r="B48" s="19"/>
      <c r="C48" s="20"/>
      <c r="D48" s="20"/>
      <c r="E48" s="21"/>
      <c r="F48" s="59" t="s">
        <v>20</v>
      </c>
      <c r="G48" s="60"/>
      <c r="H48" s="58"/>
      <c r="I48" s="28"/>
    </row>
    <row r="49" spans="1:9" s="25" customFormat="1" ht="14.25" x14ac:dyDescent="0.2">
      <c r="A49" s="22"/>
      <c r="B49" s="22"/>
      <c r="C49" s="22"/>
      <c r="D49" s="22"/>
      <c r="E49" s="22"/>
      <c r="F49" s="2"/>
      <c r="G49" s="2"/>
      <c r="H49" s="2"/>
      <c r="I49" s="30"/>
    </row>
    <row r="50" spans="1:9" s="25" customFormat="1" ht="14.25" x14ac:dyDescent="0.2">
      <c r="A50" s="23" t="s">
        <v>25</v>
      </c>
      <c r="B50" s="23"/>
      <c r="C50" s="23"/>
      <c r="D50" s="23"/>
      <c r="E50" s="23"/>
      <c r="F50" s="24"/>
      <c r="G50" s="24"/>
      <c r="H50" s="24"/>
      <c r="I50" s="41"/>
    </row>
    <row r="51" spans="1:9" x14ac:dyDescent="0.25">
      <c r="D51" s="26"/>
      <c r="G51" s="27"/>
    </row>
    <row r="52" spans="1:9" x14ac:dyDescent="0.25">
      <c r="C52" s="26"/>
      <c r="D52" s="26"/>
      <c r="E52" s="26"/>
      <c r="F52" s="26"/>
      <c r="G52" s="26"/>
    </row>
    <row r="53" spans="1:9" x14ac:dyDescent="0.25">
      <c r="C53" s="26"/>
      <c r="D53" s="26"/>
      <c r="E53" s="26"/>
      <c r="F53" s="26"/>
      <c r="G53" s="26"/>
    </row>
    <row r="54" spans="1:9" x14ac:dyDescent="0.25">
      <c r="A54" s="40"/>
      <c r="B54" s="40"/>
      <c r="C54" s="49"/>
      <c r="D54" s="49"/>
      <c r="E54" s="49"/>
      <c r="F54" s="49"/>
      <c r="G54" s="49"/>
      <c r="H54" s="40"/>
    </row>
    <row r="55" spans="1:9" x14ac:dyDescent="0.25">
      <c r="A55" s="40"/>
      <c r="B55" s="40"/>
      <c r="C55" s="49"/>
      <c r="D55" s="49"/>
      <c r="E55" s="49"/>
      <c r="F55" s="49"/>
      <c r="G55" s="49"/>
      <c r="H55" s="40"/>
    </row>
    <row r="56" spans="1:9" s="42" customFormat="1" x14ac:dyDescent="0.25">
      <c r="A56" s="61"/>
      <c r="B56" s="61"/>
      <c r="C56" s="5"/>
      <c r="D56" s="5"/>
      <c r="E56" s="5"/>
      <c r="F56" s="5"/>
      <c r="G56" s="5"/>
      <c r="H56" s="50"/>
    </row>
    <row r="57" spans="1:9" x14ac:dyDescent="0.25">
      <c r="A57" s="40"/>
      <c r="B57" s="40"/>
      <c r="C57" s="40"/>
      <c r="D57" s="40"/>
      <c r="E57" s="40"/>
      <c r="F57" s="40"/>
      <c r="G57" s="49"/>
      <c r="H57" s="40"/>
    </row>
    <row r="58" spans="1:9" x14ac:dyDescent="0.25">
      <c r="A58" s="62"/>
      <c r="B58" s="62"/>
      <c r="C58" s="4"/>
      <c r="D58" s="4"/>
      <c r="E58" s="4"/>
      <c r="F58" s="4"/>
      <c r="G58" s="4"/>
      <c r="H58" s="4"/>
    </row>
    <row r="59" spans="1:9" ht="25.5" customHeight="1" x14ac:dyDescent="0.25">
      <c r="A59" s="63"/>
      <c r="B59" s="63"/>
      <c r="C59" s="4"/>
      <c r="D59" s="4"/>
      <c r="E59" s="4"/>
      <c r="F59" s="4"/>
      <c r="G59" s="4"/>
      <c r="H59" s="40"/>
    </row>
    <row r="60" spans="1:9" s="42" customFormat="1" x14ac:dyDescent="0.25">
      <c r="A60" s="53"/>
      <c r="B60" s="53"/>
      <c r="C60" s="5"/>
      <c r="D60" s="5"/>
      <c r="E60" s="5"/>
      <c r="F60" s="5"/>
      <c r="G60" s="5"/>
      <c r="H60" s="50"/>
    </row>
    <row r="61" spans="1:9" x14ac:dyDescent="0.25">
      <c r="A61" s="54"/>
      <c r="B61" s="54"/>
      <c r="C61" s="40"/>
      <c r="D61" s="40"/>
      <c r="E61" s="40"/>
      <c r="F61" s="40"/>
      <c r="G61" s="40"/>
      <c r="H61" s="40"/>
    </row>
    <row r="62" spans="1:9" s="48" customFormat="1" ht="28.5" customHeight="1" x14ac:dyDescent="0.25">
      <c r="A62" s="55"/>
      <c r="B62" s="55"/>
      <c r="C62" s="47"/>
      <c r="D62" s="47"/>
      <c r="E62" s="47"/>
      <c r="F62" s="47"/>
      <c r="G62" s="47"/>
      <c r="H62" s="47"/>
    </row>
    <row r="63" spans="1:9" s="42" customFormat="1" x14ac:dyDescent="0.25">
      <c r="A63" s="53"/>
      <c r="B63" s="53"/>
      <c r="C63" s="51"/>
      <c r="D63" s="51"/>
      <c r="E63" s="51"/>
      <c r="F63" s="51"/>
      <c r="G63" s="51"/>
      <c r="H63" s="50"/>
    </row>
    <row r="64" spans="1:9" x14ac:dyDescent="0.25">
      <c r="A64" s="40"/>
      <c r="B64" s="40"/>
      <c r="C64" s="40"/>
      <c r="D64" s="40"/>
      <c r="E64" s="40"/>
      <c r="F64" s="40"/>
      <c r="G64" s="40"/>
      <c r="H64" s="40"/>
    </row>
    <row r="65" spans="1:8" s="42" customFormat="1" x14ac:dyDescent="0.25">
      <c r="A65" s="53"/>
      <c r="B65" s="53"/>
      <c r="C65" s="51"/>
      <c r="D65" s="51"/>
      <c r="E65" s="51"/>
      <c r="F65" s="51"/>
      <c r="G65" s="51"/>
      <c r="H65" s="50"/>
    </row>
    <row r="66" spans="1:8" x14ac:dyDescent="0.25">
      <c r="A66" s="40"/>
      <c r="B66" s="40"/>
      <c r="C66" s="40"/>
      <c r="D66" s="40"/>
      <c r="E66" s="40"/>
      <c r="F66" s="40"/>
      <c r="G66" s="40"/>
      <c r="H66" s="40"/>
    </row>
    <row r="67" spans="1:8" x14ac:dyDescent="0.25">
      <c r="A67" s="40"/>
      <c r="B67" s="40"/>
      <c r="C67" s="40"/>
      <c r="D67" s="40"/>
      <c r="E67" s="40"/>
      <c r="F67" s="40"/>
      <c r="G67" s="40"/>
      <c r="H67" s="40"/>
    </row>
    <row r="68" spans="1:8" x14ac:dyDescent="0.25">
      <c r="A68" s="40"/>
      <c r="B68" s="40"/>
      <c r="C68" s="40"/>
      <c r="D68" s="40"/>
      <c r="E68" s="40"/>
      <c r="F68" s="40"/>
      <c r="G68" s="40"/>
      <c r="H68" s="40"/>
    </row>
    <row r="69" spans="1:8" x14ac:dyDescent="0.25">
      <c r="A69" s="40"/>
      <c r="B69" s="40"/>
      <c r="C69" s="40"/>
      <c r="D69" s="40"/>
      <c r="E69" s="40"/>
      <c r="F69" s="52"/>
      <c r="G69" s="40"/>
      <c r="H69" s="40"/>
    </row>
    <row r="70" spans="1:8" x14ac:dyDescent="0.25">
      <c r="A70" s="40"/>
      <c r="B70" s="40"/>
      <c r="C70" s="40"/>
      <c r="D70" s="40"/>
      <c r="E70" s="40"/>
      <c r="F70" s="40"/>
      <c r="G70" s="40"/>
      <c r="H70" s="40"/>
    </row>
    <row r="71" spans="1:8" x14ac:dyDescent="0.25">
      <c r="A71" s="40"/>
      <c r="B71" s="40"/>
      <c r="C71" s="40"/>
      <c r="D71" s="40"/>
      <c r="E71" s="40"/>
      <c r="F71" s="40"/>
      <c r="G71" s="40"/>
      <c r="H71" s="40"/>
    </row>
  </sheetData>
  <mergeCells count="38">
    <mergeCell ref="A6:B8"/>
    <mergeCell ref="C6:G6"/>
    <mergeCell ref="H6:H7"/>
    <mergeCell ref="A1:H1"/>
    <mergeCell ref="A2:H2"/>
    <mergeCell ref="A3:H3"/>
    <mergeCell ref="A4:H4"/>
    <mergeCell ref="A5:H5"/>
    <mergeCell ref="H21:H22"/>
    <mergeCell ref="F22:G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59:B59"/>
    <mergeCell ref="A25:B27"/>
    <mergeCell ref="C25:G25"/>
    <mergeCell ref="H25:H26"/>
    <mergeCell ref="A29:B29"/>
    <mergeCell ref="A38:B38"/>
    <mergeCell ref="A44:B44"/>
    <mergeCell ref="A47:B47"/>
    <mergeCell ref="H47:H48"/>
    <mergeCell ref="F48:G48"/>
    <mergeCell ref="A56:B56"/>
    <mergeCell ref="A58:B58"/>
    <mergeCell ref="A60:B60"/>
    <mergeCell ref="A61:B61"/>
    <mergeCell ref="A62:B62"/>
    <mergeCell ref="A63:B63"/>
    <mergeCell ref="A65:B6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2022-05-05T17:31:59Z</cp:lastPrinted>
  <dcterms:created xsi:type="dcterms:W3CDTF">2019-10-22T15:47:04Z</dcterms:created>
  <dcterms:modified xsi:type="dcterms:W3CDTF">2022-05-26T20:07:10Z</dcterms:modified>
</cp:coreProperties>
</file>