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F92" i="1"/>
  <c r="F91" i="1"/>
  <c r="I91" i="1" s="1"/>
  <c r="I90" i="1"/>
  <c r="F90" i="1"/>
  <c r="F89" i="1"/>
  <c r="I89" i="1" s="1"/>
  <c r="H87" i="1"/>
  <c r="G87" i="1"/>
  <c r="F87" i="1"/>
  <c r="E87" i="1"/>
  <c r="D87" i="1"/>
  <c r="F85" i="1"/>
  <c r="I85" i="1" s="1"/>
  <c r="I84" i="1"/>
  <c r="F84" i="1"/>
  <c r="F83" i="1"/>
  <c r="I83" i="1" s="1"/>
  <c r="I82" i="1"/>
  <c r="F82" i="1"/>
  <c r="F81" i="1"/>
  <c r="I81" i="1" s="1"/>
  <c r="I80" i="1"/>
  <c r="F80" i="1"/>
  <c r="F79" i="1"/>
  <c r="I79" i="1" s="1"/>
  <c r="I78" i="1"/>
  <c r="F78" i="1"/>
  <c r="F77" i="1"/>
  <c r="I77" i="1" s="1"/>
  <c r="H75" i="1"/>
  <c r="G75" i="1"/>
  <c r="F75" i="1"/>
  <c r="E75" i="1"/>
  <c r="D75" i="1"/>
  <c r="F73" i="1"/>
  <c r="I73" i="1" s="1"/>
  <c r="I72" i="1"/>
  <c r="F72" i="1"/>
  <c r="F71" i="1"/>
  <c r="I71" i="1" s="1"/>
  <c r="I70" i="1"/>
  <c r="F70" i="1"/>
  <c r="F69" i="1"/>
  <c r="I69" i="1" s="1"/>
  <c r="I68" i="1"/>
  <c r="F68" i="1"/>
  <c r="F67" i="1"/>
  <c r="I67" i="1" s="1"/>
  <c r="I65" i="1" s="1"/>
  <c r="H65" i="1"/>
  <c r="G65" i="1"/>
  <c r="F65" i="1"/>
  <c r="E65" i="1"/>
  <c r="D65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I54" i="1" s="1"/>
  <c r="F56" i="1"/>
  <c r="H54" i="1"/>
  <c r="G54" i="1"/>
  <c r="G52" i="1" s="1"/>
  <c r="E54" i="1"/>
  <c r="D54" i="1"/>
  <c r="H52" i="1"/>
  <c r="E52" i="1"/>
  <c r="D52" i="1"/>
  <c r="F50" i="1"/>
  <c r="I50" i="1" s="1"/>
  <c r="I49" i="1"/>
  <c r="F49" i="1"/>
  <c r="F48" i="1"/>
  <c r="I48" i="1" s="1"/>
  <c r="I47" i="1"/>
  <c r="F47" i="1"/>
  <c r="H45" i="1"/>
  <c r="G45" i="1"/>
  <c r="F45" i="1"/>
  <c r="E45" i="1"/>
  <c r="D45" i="1"/>
  <c r="I43" i="1"/>
  <c r="F43" i="1"/>
  <c r="F42" i="1"/>
  <c r="I42" i="1" s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I33" i="1" s="1"/>
  <c r="F35" i="1"/>
  <c r="H33" i="1"/>
  <c r="G33" i="1"/>
  <c r="E33" i="1"/>
  <c r="D33" i="1"/>
  <c r="I31" i="1"/>
  <c r="F31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H23" i="1"/>
  <c r="G23" i="1"/>
  <c r="F23" i="1"/>
  <c r="E23" i="1"/>
  <c r="D23" i="1"/>
  <c r="I21" i="1"/>
  <c r="F21" i="1"/>
  <c r="F20" i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H12" i="1"/>
  <c r="G12" i="1"/>
  <c r="E12" i="1"/>
  <c r="E10" i="1" s="1"/>
  <c r="E94" i="1" s="1"/>
  <c r="D12" i="1"/>
  <c r="D10" i="1" s="1"/>
  <c r="D94" i="1" s="1"/>
  <c r="H10" i="1"/>
  <c r="H94" i="1" s="1"/>
  <c r="G10" i="1"/>
  <c r="G94" i="1" s="1"/>
  <c r="I12" i="1" l="1"/>
  <c r="I45" i="1"/>
  <c r="I75" i="1"/>
  <c r="I23" i="1"/>
  <c r="I87" i="1"/>
  <c r="I52" i="1"/>
  <c r="F33" i="1"/>
  <c r="F54" i="1"/>
  <c r="F52" i="1" s="1"/>
  <c r="F12" i="1"/>
  <c r="F10" i="1" s="1"/>
  <c r="F94" i="1" l="1"/>
  <c r="I10" i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<sst xmlns="http://schemas.openxmlformats.org/spreadsheetml/2006/main" count="146" uniqueCount="82">
  <si>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</si>
  <si>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PODER EJECUTIVO</t>
  </si>
  <si>
    <t>ESTADO ANALÍTICO DEL EJERCICIO DE PRESUPUESTO DE EGRESOS DETALLADO CONSOLIDADO</t>
  </si>
  <si>
    <t>CLASIFICACIÓN FUNCIONAL (FINALIDAD y FUNCIÓN)</t>
  </si>
  <si>
    <t>DEL 1 DE ENERO AL 31 DE DICIEMBRE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</si>
  <si>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</si>
  <si>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</si>
  <si>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</si>
  <si>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</si>
  <si>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</si>
  <si>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</si>
  <si>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</si>
  <si>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</si>
  <si>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</si>
  <si>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</si>
  <si>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</si>
  <si>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</si>
  <si>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</si>
  <si>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</si>
  <si>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</si>
  <si>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</si>
  <si>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</si>
  <si>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</si>
  <si>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</si>
  <si>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</si>
  <si>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</si>
  <si>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</si>
  <si>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</si>
  <si>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</si>
  <si>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</si>
  <si>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</si>
  <si>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</si>
  <si>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</si>
  <si>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</si>
  <si>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</si>
  <si>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</si>
  <si>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</si>
  <si>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</si>
  <si>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</si>
  <si>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</si>
  <si>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</si>
  <si>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</si>
  <si>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</si>
  <si>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</si>
  <si>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</si>
  <si>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</si>
  <si>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</si>
  <si>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</si>
  <si>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</si>
  <si>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</si>
  <si>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</si>
  <si>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</si>
  <si>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</si>
  <si>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</si>
  <si>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</si>
  <si>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</si>
  <si>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</si>
  <si>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</si>
  <si>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</si>
  <si>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</si>
  <si>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</si>
  <si>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</si>
  <si>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</si>
  <si>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</si>
  <si>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</si>
  <si>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</si>
  <si>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</si>
  <si>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</si>
  <si>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</si>
  <si>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</si>
  <si>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</si>
  <si>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</si>
  <si>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Transacción de la Deuda Pública/Costo Financiero de la Deuda</t>
  </si>
  <si>
    <t>d2)</t>
  </si>
  <si>
    <t>Transferencias Partic. y Aportaciones entre Diferentes Niveles y Orden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</si>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</sst>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8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2" applyFont="1" applyBorder="1" applyAlignment="1">
      <alignment vertical="top"/>
    </xf>
    <xf numFmtId="0" fontId="2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justify" vertical="top" readingOrder="1"/>
    </xf>
    <xf numFmtId="164" fontId="2" fillId="0" borderId="0" xfId="2" applyNumberFormat="1" applyFont="1" applyBorder="1" applyAlignment="1">
      <alignment horizontal="right" vertical="top"/>
    </xf>
    <xf numFmtId="164" fontId="2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164" fontId="7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7" xfId="0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0" fontId="7" fillId="0" borderId="8" xfId="0" applyFont="1" applyBorder="1" applyAlignment="1">
      <alignment horizontal="left" vertical="top" wrapText="1" readingOrder="1"/>
    </xf>
    <xf numFmtId="164" fontId="7" fillId="0" borderId="8" xfId="0" applyNumberFormat="1" applyFont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4">
    <cellStyle name="Normal" xfId="0" builtinId="0"/>
    <cellStyle name="Normal 18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workbookViewId="0">
      <selection activeCell="E100" sqref="E100"/>
    </sheetView>
  </sheetViews>
  <sheetFormatPr baseColWidth="10" defaultRowHeight="15" x14ac:dyDescent="0.25"/>
  <cols>
    <col min="1" max="1" width="2.140625" style="34" customWidth="1"/>
    <col min="2" max="2" width="3.28515625" style="34" customWidth="1"/>
    <col min="3" max="3" width="38.7109375" style="34" customWidth="1"/>
    <col min="4" max="9" width="16.7109375" style="35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B9" s="16"/>
      <c r="C9" s="17"/>
      <c r="D9" s="18"/>
      <c r="E9" s="18"/>
      <c r="F9" s="18"/>
      <c r="G9" s="19"/>
      <c r="H9" s="18"/>
      <c r="I9" s="18"/>
    </row>
    <row r="10" spans="1:9" s="2" customFormat="1" ht="12.75" hidden="1" customHeight="1" x14ac:dyDescent="0.25">
      <c r="A10" s="20" t="s">
        <v>14</v>
      </c>
      <c r="B10" s="20"/>
      <c r="C10" s="20"/>
      <c r="D10" s="21">
        <f>SUM(D12,D23,D33,D45)</f>
        <v>28668369806</v>
      </c>
      <c r="E10" s="21">
        <f t="shared" ref="E10:I10" si="0">SUM(E12,E23,E33,E45)</f>
        <v>-232161972</v>
      </c>
      <c r="F10" s="21">
        <f t="shared" si="0"/>
        <v>28436207834</v>
      </c>
      <c r="G10" s="21">
        <f t="shared" si="0"/>
        <v>26525934532</v>
      </c>
      <c r="H10" s="21">
        <f t="shared" si="0"/>
        <v>25833285904</v>
      </c>
      <c r="I10" s="21">
        <f t="shared" si="0"/>
        <v>1910273302</v>
      </c>
    </row>
    <row r="11" spans="1:9" s="2" customFormat="1" ht="3" hidden="1" customHeight="1" x14ac:dyDescent="0.25">
      <c r="D11" s="22"/>
      <c r="E11" s="22"/>
      <c r="F11" s="22"/>
      <c r="G11" s="22"/>
      <c r="H11" s="22"/>
      <c r="I11" s="22"/>
    </row>
    <row r="12" spans="1:9" s="2" customFormat="1" ht="12.75" hidden="1" customHeight="1" x14ac:dyDescent="0.25">
      <c r="A12" s="23" t="s">
        <v>15</v>
      </c>
      <c r="B12" s="24" t="s">
        <v>16</v>
      </c>
      <c r="C12" s="24"/>
      <c r="D12" s="25">
        <f>SUM(D14:D21)</f>
        <v>6303625997</v>
      </c>
      <c r="E12" s="25">
        <f>SUM(E14:E21)</f>
        <v>740048284</v>
      </c>
      <c r="F12" s="25">
        <f t="shared" ref="F12:I12" si="1">SUM(F14:F21)</f>
        <v>7043674281</v>
      </c>
      <c r="G12" s="25">
        <f t="shared" si="1"/>
        <v>5392804350</v>
      </c>
      <c r="H12" s="25">
        <f t="shared" si="1"/>
        <v>5240329473</v>
      </c>
      <c r="I12" s="25">
        <f t="shared" si="1"/>
        <v>1650869931</v>
      </c>
    </row>
    <row r="13" spans="1:9" s="2" customFormat="1" ht="3" hidden="1" customHeight="1" x14ac:dyDescent="0.25">
      <c r="D13" s="22"/>
      <c r="E13" s="22"/>
      <c r="F13" s="22"/>
      <c r="G13" s="22"/>
      <c r="H13" s="22"/>
      <c r="I13" s="22"/>
    </row>
    <row r="14" spans="1:9" s="2" customFormat="1" ht="12.75" hidden="1" customHeight="1" x14ac:dyDescent="0.25">
      <c r="B14" s="26" t="s">
        <v>17</v>
      </c>
      <c r="C14" s="27" t="s">
        <v>18</v>
      </c>
      <c r="D14" s="25">
        <v>0</v>
      </c>
      <c r="E14" s="25">
        <v>0</v>
      </c>
      <c r="F14" s="25">
        <f>D14+E14</f>
        <v>0</v>
      </c>
      <c r="G14" s="22">
        <v>0</v>
      </c>
      <c r="H14" s="25">
        <v>0</v>
      </c>
      <c r="I14" s="25">
        <f>F14-G14</f>
        <v>0</v>
      </c>
    </row>
    <row r="15" spans="1:9" s="2" customFormat="1" ht="12.75" hidden="1" customHeight="1" x14ac:dyDescent="0.25">
      <c r="B15" s="26" t="s">
        <v>19</v>
      </c>
      <c r="C15" s="27" t="s">
        <v>20</v>
      </c>
      <c r="D15" s="25">
        <v>188192569</v>
      </c>
      <c r="E15" s="25">
        <v>151493184</v>
      </c>
      <c r="F15" s="25">
        <f t="shared" ref="F15:F21" si="2">D15+E15</f>
        <v>339685753</v>
      </c>
      <c r="G15" s="22">
        <v>338743327</v>
      </c>
      <c r="H15" s="25">
        <v>333452871</v>
      </c>
      <c r="I15" s="25">
        <f t="shared" ref="I15:I21" si="3">F15-G15</f>
        <v>942426</v>
      </c>
    </row>
    <row r="16" spans="1:9" s="2" customFormat="1" ht="12.75" hidden="1" customHeight="1" x14ac:dyDescent="0.25">
      <c r="B16" s="26" t="s">
        <v>21</v>
      </c>
      <c r="C16" s="27" t="s">
        <v>22</v>
      </c>
      <c r="D16" s="25">
        <v>527751358</v>
      </c>
      <c r="E16" s="25">
        <v>-16204396</v>
      </c>
      <c r="F16" s="25">
        <f t="shared" si="2"/>
        <v>511546962</v>
      </c>
      <c r="G16" s="22">
        <v>503822291</v>
      </c>
      <c r="H16" s="25">
        <v>498452273</v>
      </c>
      <c r="I16" s="25">
        <f t="shared" si="3"/>
        <v>7724671</v>
      </c>
    </row>
    <row r="17" spans="1:9" s="2" customFormat="1" ht="12.75" hidden="1" customHeight="1" x14ac:dyDescent="0.25">
      <c r="B17" s="26" t="s">
        <v>23</v>
      </c>
      <c r="C17" s="27" t="s">
        <v>24</v>
      </c>
      <c r="D17" s="25">
        <v>0</v>
      </c>
      <c r="E17" s="25">
        <v>0</v>
      </c>
      <c r="F17" s="25">
        <f t="shared" si="2"/>
        <v>0</v>
      </c>
      <c r="G17" s="22">
        <v>0</v>
      </c>
      <c r="H17" s="25">
        <v>0</v>
      </c>
      <c r="I17" s="25">
        <f t="shared" si="3"/>
        <v>0</v>
      </c>
    </row>
    <row r="18" spans="1:9" s="2" customFormat="1" ht="12.75" hidden="1" customHeight="1" x14ac:dyDescent="0.25">
      <c r="B18" s="26" t="s">
        <v>25</v>
      </c>
      <c r="C18" s="27" t="s">
        <v>26</v>
      </c>
      <c r="D18" s="25">
        <v>2585623321</v>
      </c>
      <c r="E18" s="25">
        <v>475133310</v>
      </c>
      <c r="F18" s="25">
        <f t="shared" si="2"/>
        <v>3060756631</v>
      </c>
      <c r="G18" s="22">
        <v>1422020887</v>
      </c>
      <c r="H18" s="25">
        <v>1320714092</v>
      </c>
      <c r="I18" s="25">
        <f t="shared" si="3"/>
        <v>1638735744</v>
      </c>
    </row>
    <row r="19" spans="1:9" s="2" customFormat="1" ht="12.75" hidden="1" customHeight="1" x14ac:dyDescent="0.25">
      <c r="B19" s="26" t="s">
        <v>27</v>
      </c>
      <c r="C19" s="27" t="s">
        <v>28</v>
      </c>
      <c r="D19" s="25">
        <v>0</v>
      </c>
      <c r="E19" s="25">
        <v>0</v>
      </c>
      <c r="F19" s="25">
        <f t="shared" si="2"/>
        <v>0</v>
      </c>
      <c r="G19" s="22">
        <v>0</v>
      </c>
      <c r="H19" s="25">
        <v>0</v>
      </c>
      <c r="I19" s="25">
        <f t="shared" si="3"/>
        <v>0</v>
      </c>
    </row>
    <row r="20" spans="1:9" s="2" customFormat="1" ht="25.5" hidden="1" customHeight="1" x14ac:dyDescent="0.25">
      <c r="B20" s="26" t="s">
        <v>29</v>
      </c>
      <c r="C20" s="27" t="s">
        <v>30</v>
      </c>
      <c r="D20" s="25">
        <v>2731401396</v>
      </c>
      <c r="E20" s="25">
        <v>226201611</v>
      </c>
      <c r="F20" s="25">
        <f t="shared" si="2"/>
        <v>2957603007</v>
      </c>
      <c r="G20" s="22">
        <v>2954546642</v>
      </c>
      <c r="H20" s="25">
        <v>2916918569</v>
      </c>
      <c r="I20" s="25">
        <f t="shared" si="3"/>
        <v>3056365</v>
      </c>
    </row>
    <row r="21" spans="1:9" s="2" customFormat="1" ht="12.75" hidden="1" customHeight="1" x14ac:dyDescent="0.25">
      <c r="B21" s="26" t="s">
        <v>31</v>
      </c>
      <c r="C21" s="27" t="s">
        <v>32</v>
      </c>
      <c r="D21" s="25">
        <v>270657353</v>
      </c>
      <c r="E21" s="25">
        <v>-96575425</v>
      </c>
      <c r="F21" s="25">
        <f t="shared" si="2"/>
        <v>174081928</v>
      </c>
      <c r="G21" s="22">
        <v>173671203</v>
      </c>
      <c r="H21" s="25">
        <v>170791668</v>
      </c>
      <c r="I21" s="25">
        <f t="shared" si="3"/>
        <v>410725</v>
      </c>
    </row>
    <row r="22" spans="1:9" s="2" customFormat="1" ht="3" hidden="1" customHeight="1" x14ac:dyDescent="0.25">
      <c r="D22" s="22"/>
      <c r="E22" s="22"/>
      <c r="F22" s="22"/>
      <c r="G22" s="22"/>
      <c r="H22" s="22"/>
      <c r="I22" s="22"/>
    </row>
    <row r="23" spans="1:9" s="2" customFormat="1" ht="12.75" hidden="1" customHeight="1" x14ac:dyDescent="0.25">
      <c r="A23" s="23" t="s">
        <v>33</v>
      </c>
      <c r="B23" s="24" t="s">
        <v>34</v>
      </c>
      <c r="C23" s="24"/>
      <c r="D23" s="25">
        <f>SUM(D25:D31)</f>
        <v>12148715837</v>
      </c>
      <c r="E23" s="25">
        <f t="shared" ref="E23:I23" si="4">SUM(E25:E31)</f>
        <v>-951582249</v>
      </c>
      <c r="F23" s="25">
        <f t="shared" si="4"/>
        <v>11197133588</v>
      </c>
      <c r="G23" s="25">
        <f t="shared" si="4"/>
        <v>10947197565</v>
      </c>
      <c r="H23" s="25">
        <f t="shared" si="4"/>
        <v>10444229493</v>
      </c>
      <c r="I23" s="25">
        <f t="shared" si="4"/>
        <v>249936023</v>
      </c>
    </row>
    <row r="24" spans="1:9" s="2" customFormat="1" ht="3" hidden="1" customHeight="1" x14ac:dyDescent="0.25">
      <c r="D24" s="22"/>
      <c r="E24" s="22"/>
      <c r="F24" s="22"/>
      <c r="G24" s="22"/>
      <c r="H24" s="22"/>
      <c r="I24" s="22"/>
    </row>
    <row r="25" spans="1:9" s="2" customFormat="1" ht="12.75" hidden="1" customHeight="1" x14ac:dyDescent="0.25">
      <c r="B25" s="26" t="s">
        <v>35</v>
      </c>
      <c r="C25" s="27" t="s">
        <v>36</v>
      </c>
      <c r="D25" s="25">
        <v>193864780</v>
      </c>
      <c r="E25" s="25">
        <v>-747657</v>
      </c>
      <c r="F25" s="25">
        <f t="shared" ref="F25:F31" si="5">D25+E25</f>
        <v>193117123</v>
      </c>
      <c r="G25" s="22">
        <v>192645874</v>
      </c>
      <c r="H25" s="25">
        <v>189983873</v>
      </c>
      <c r="I25" s="25">
        <f t="shared" ref="I25:I31" si="6">F25-G25</f>
        <v>471249</v>
      </c>
    </row>
    <row r="26" spans="1:9" s="2" customFormat="1" ht="12.75" hidden="1" customHeight="1" x14ac:dyDescent="0.25">
      <c r="B26" s="26" t="s">
        <v>37</v>
      </c>
      <c r="C26" s="27" t="s">
        <v>38</v>
      </c>
      <c r="D26" s="25">
        <v>267120680</v>
      </c>
      <c r="E26" s="25">
        <v>-37733676</v>
      </c>
      <c r="F26" s="25">
        <f t="shared" si="5"/>
        <v>229387004</v>
      </c>
      <c r="G26" s="22">
        <v>229386999</v>
      </c>
      <c r="H26" s="25">
        <v>224900694</v>
      </c>
      <c r="I26" s="25">
        <f t="shared" si="6"/>
        <v>5</v>
      </c>
    </row>
    <row r="27" spans="1:9" s="2" customFormat="1" ht="12.75" hidden="1" customHeight="1" x14ac:dyDescent="0.25">
      <c r="B27" s="26" t="s">
        <v>39</v>
      </c>
      <c r="C27" s="27" t="s">
        <v>40</v>
      </c>
      <c r="D27" s="25">
        <v>720995781</v>
      </c>
      <c r="E27" s="25">
        <v>-716905491</v>
      </c>
      <c r="F27" s="25">
        <f t="shared" si="5"/>
        <v>4090290</v>
      </c>
      <c r="G27" s="22">
        <v>4090290</v>
      </c>
      <c r="H27" s="25">
        <v>4055514</v>
      </c>
      <c r="I27" s="25">
        <f t="shared" si="6"/>
        <v>0</v>
      </c>
    </row>
    <row r="28" spans="1:9" s="2" customFormat="1" ht="25.5" hidden="1" customHeight="1" x14ac:dyDescent="0.25">
      <c r="B28" s="26" t="s">
        <v>41</v>
      </c>
      <c r="C28" s="27" t="s">
        <v>42</v>
      </c>
      <c r="D28" s="25">
        <v>0</v>
      </c>
      <c r="E28" s="25">
        <v>3252348</v>
      </c>
      <c r="F28" s="25">
        <f t="shared" si="5"/>
        <v>3252348</v>
      </c>
      <c r="G28" s="22">
        <v>3252348</v>
      </c>
      <c r="H28" s="25">
        <v>0</v>
      </c>
      <c r="I28" s="25">
        <f t="shared" si="6"/>
        <v>0</v>
      </c>
    </row>
    <row r="29" spans="1:9" s="2" customFormat="1" ht="12.75" hidden="1" customHeight="1" x14ac:dyDescent="0.25">
      <c r="B29" s="26" t="s">
        <v>43</v>
      </c>
      <c r="C29" s="27" t="s">
        <v>44</v>
      </c>
      <c r="D29" s="25">
        <v>10392144840</v>
      </c>
      <c r="E29" s="25">
        <v>-247869116</v>
      </c>
      <c r="F29" s="25">
        <f t="shared" si="5"/>
        <v>10144275724</v>
      </c>
      <c r="G29" s="22">
        <v>9974593828</v>
      </c>
      <c r="H29" s="25">
        <v>9487779092</v>
      </c>
      <c r="I29" s="25">
        <f t="shared" si="6"/>
        <v>169681896</v>
      </c>
    </row>
    <row r="30" spans="1:9" s="2" customFormat="1" ht="12.75" hidden="1" customHeight="1" x14ac:dyDescent="0.25">
      <c r="B30" s="26" t="s">
        <v>45</v>
      </c>
      <c r="C30" s="27" t="s">
        <v>46</v>
      </c>
      <c r="D30" s="25">
        <v>574589756</v>
      </c>
      <c r="E30" s="25">
        <v>48421343</v>
      </c>
      <c r="F30" s="25">
        <f t="shared" si="5"/>
        <v>623011099</v>
      </c>
      <c r="G30" s="22">
        <v>543228226</v>
      </c>
      <c r="H30" s="25">
        <v>537510320</v>
      </c>
      <c r="I30" s="25">
        <f t="shared" si="6"/>
        <v>79782873</v>
      </c>
    </row>
    <row r="31" spans="1:9" s="2" customFormat="1" ht="12.75" hidden="1" customHeight="1" x14ac:dyDescent="0.25">
      <c r="B31" s="26" t="s">
        <v>47</v>
      </c>
      <c r="C31" s="27" t="s">
        <v>48</v>
      </c>
      <c r="D31" s="25">
        <v>0</v>
      </c>
      <c r="E31" s="25">
        <v>0</v>
      </c>
      <c r="F31" s="25">
        <f t="shared" si="5"/>
        <v>0</v>
      </c>
      <c r="G31" s="22">
        <v>0</v>
      </c>
      <c r="H31" s="25">
        <v>0</v>
      </c>
      <c r="I31" s="25">
        <f t="shared" si="6"/>
        <v>0</v>
      </c>
    </row>
    <row r="32" spans="1:9" s="2" customFormat="1" ht="3" hidden="1" customHeight="1" x14ac:dyDescent="0.25">
      <c r="C32" s="27"/>
      <c r="D32" s="22"/>
      <c r="E32" s="22"/>
      <c r="F32" s="22"/>
      <c r="G32" s="22"/>
      <c r="H32" s="22"/>
      <c r="I32" s="22"/>
    </row>
    <row r="33" spans="1:9" s="2" customFormat="1" ht="12.75" hidden="1" customHeight="1" x14ac:dyDescent="0.25">
      <c r="A33" s="23" t="s">
        <v>49</v>
      </c>
      <c r="B33" s="24" t="s">
        <v>50</v>
      </c>
      <c r="C33" s="24"/>
      <c r="D33" s="25">
        <f>SUM(D35:D43)</f>
        <v>903677448</v>
      </c>
      <c r="E33" s="25">
        <f t="shared" ref="E33:I33" si="7">SUM(E35:E43)</f>
        <v>-223305636</v>
      </c>
      <c r="F33" s="25">
        <f t="shared" si="7"/>
        <v>680371812</v>
      </c>
      <c r="G33" s="25">
        <f t="shared" si="7"/>
        <v>670915599</v>
      </c>
      <c r="H33" s="25">
        <f t="shared" si="7"/>
        <v>640747381</v>
      </c>
      <c r="I33" s="25">
        <f t="shared" si="7"/>
        <v>9456213</v>
      </c>
    </row>
    <row r="34" spans="1:9" s="2" customFormat="1" ht="3" hidden="1" customHeight="1" x14ac:dyDescent="0.25">
      <c r="D34" s="22"/>
      <c r="E34" s="22"/>
      <c r="F34" s="22"/>
      <c r="G34" s="22"/>
      <c r="H34" s="22"/>
      <c r="I34" s="22"/>
    </row>
    <row r="35" spans="1:9" s="2" customFormat="1" ht="25.5" hidden="1" customHeight="1" x14ac:dyDescent="0.25">
      <c r="B35" s="26" t="s">
        <v>51</v>
      </c>
      <c r="C35" s="27" t="s">
        <v>52</v>
      </c>
      <c r="D35" s="25">
        <v>211359205</v>
      </c>
      <c r="E35" s="25">
        <v>-46977253</v>
      </c>
      <c r="F35" s="25">
        <f t="shared" ref="F35:F43" si="8">D35+E35</f>
        <v>164381952</v>
      </c>
      <c r="G35" s="22">
        <v>155957131</v>
      </c>
      <c r="H35" s="25">
        <v>134252081</v>
      </c>
      <c r="I35" s="25">
        <f t="shared" ref="I35:I43" si="9">F35-G35</f>
        <v>8424821</v>
      </c>
    </row>
    <row r="36" spans="1:9" s="2" customFormat="1" ht="12.75" hidden="1" customHeight="1" x14ac:dyDescent="0.25">
      <c r="B36" s="26" t="s">
        <v>53</v>
      </c>
      <c r="C36" s="27" t="s">
        <v>54</v>
      </c>
      <c r="D36" s="25">
        <v>310371590</v>
      </c>
      <c r="E36" s="25">
        <v>26318114</v>
      </c>
      <c r="F36" s="25">
        <f t="shared" si="8"/>
        <v>336689704</v>
      </c>
      <c r="G36" s="22">
        <v>336674871</v>
      </c>
      <c r="H36" s="25">
        <v>329796093</v>
      </c>
      <c r="I36" s="25">
        <f t="shared" si="9"/>
        <v>14833</v>
      </c>
    </row>
    <row r="37" spans="1:9" s="2" customFormat="1" ht="12.75" hidden="1" customHeight="1" x14ac:dyDescent="0.25">
      <c r="B37" s="26" t="s">
        <v>55</v>
      </c>
      <c r="C37" s="27" t="s">
        <v>56</v>
      </c>
      <c r="D37" s="25">
        <v>0</v>
      </c>
      <c r="E37" s="25">
        <v>0</v>
      </c>
      <c r="F37" s="25">
        <f t="shared" si="8"/>
        <v>0</v>
      </c>
      <c r="G37" s="22">
        <v>0</v>
      </c>
      <c r="H37" s="25">
        <v>0</v>
      </c>
      <c r="I37" s="25">
        <f t="shared" si="9"/>
        <v>0</v>
      </c>
    </row>
    <row r="38" spans="1:9" s="2" customFormat="1" ht="12.75" hidden="1" customHeight="1" x14ac:dyDescent="0.25">
      <c r="B38" s="26" t="s">
        <v>57</v>
      </c>
      <c r="C38" s="27" t="s">
        <v>58</v>
      </c>
      <c r="D38" s="25">
        <v>0</v>
      </c>
      <c r="E38" s="25">
        <v>0</v>
      </c>
      <c r="F38" s="25">
        <f t="shared" si="8"/>
        <v>0</v>
      </c>
      <c r="G38" s="22">
        <v>0</v>
      </c>
      <c r="H38" s="25">
        <v>0</v>
      </c>
      <c r="I38" s="25">
        <f t="shared" si="9"/>
        <v>0</v>
      </c>
    </row>
    <row r="39" spans="1:9" s="2" customFormat="1" ht="12.75" hidden="1" customHeight="1" x14ac:dyDescent="0.25">
      <c r="B39" s="26" t="s">
        <v>59</v>
      </c>
      <c r="C39" s="27" t="s">
        <v>60</v>
      </c>
      <c r="D39" s="25">
        <v>265504036</v>
      </c>
      <c r="E39" s="25">
        <v>-187521087</v>
      </c>
      <c r="F39" s="25">
        <f t="shared" si="8"/>
        <v>77982949</v>
      </c>
      <c r="G39" s="22">
        <v>76967271</v>
      </c>
      <c r="H39" s="25">
        <v>76531431</v>
      </c>
      <c r="I39" s="25">
        <f t="shared" si="9"/>
        <v>1015678</v>
      </c>
    </row>
    <row r="40" spans="1:9" s="2" customFormat="1" ht="12.75" hidden="1" customHeight="1" x14ac:dyDescent="0.25">
      <c r="B40" s="26" t="s">
        <v>61</v>
      </c>
      <c r="C40" s="27" t="s">
        <v>62</v>
      </c>
      <c r="D40" s="25">
        <v>0</v>
      </c>
      <c r="E40" s="25">
        <v>0</v>
      </c>
      <c r="F40" s="25">
        <f t="shared" si="8"/>
        <v>0</v>
      </c>
      <c r="G40" s="22">
        <v>0</v>
      </c>
      <c r="H40" s="25">
        <v>0</v>
      </c>
      <c r="I40" s="25">
        <f t="shared" si="9"/>
        <v>0</v>
      </c>
    </row>
    <row r="41" spans="1:9" s="2" customFormat="1" ht="12.75" hidden="1" customHeight="1" x14ac:dyDescent="0.25">
      <c r="B41" s="26" t="s">
        <v>63</v>
      </c>
      <c r="C41" s="27" t="s">
        <v>64</v>
      </c>
      <c r="D41" s="25">
        <v>116442617</v>
      </c>
      <c r="E41" s="25">
        <v>-15125410</v>
      </c>
      <c r="F41" s="25">
        <f t="shared" si="8"/>
        <v>101317207</v>
      </c>
      <c r="G41" s="22">
        <v>101316326</v>
      </c>
      <c r="H41" s="25">
        <v>100167776</v>
      </c>
      <c r="I41" s="25">
        <f t="shared" si="9"/>
        <v>881</v>
      </c>
    </row>
    <row r="42" spans="1:9" s="2" customFormat="1" ht="12.75" hidden="1" customHeight="1" x14ac:dyDescent="0.25">
      <c r="B42" s="26" t="s">
        <v>65</v>
      </c>
      <c r="C42" s="27" t="s">
        <v>66</v>
      </c>
      <c r="D42" s="25">
        <v>0</v>
      </c>
      <c r="E42" s="25">
        <v>0</v>
      </c>
      <c r="F42" s="25">
        <f t="shared" si="8"/>
        <v>0</v>
      </c>
      <c r="G42" s="22">
        <v>0</v>
      </c>
      <c r="H42" s="25">
        <v>0</v>
      </c>
      <c r="I42" s="25">
        <f t="shared" si="9"/>
        <v>0</v>
      </c>
    </row>
    <row r="43" spans="1:9" s="2" customFormat="1" ht="12.75" hidden="1" customHeight="1" x14ac:dyDescent="0.25">
      <c r="B43" s="26" t="s">
        <v>67</v>
      </c>
      <c r="C43" s="27" t="s">
        <v>68</v>
      </c>
      <c r="D43" s="25">
        <v>0</v>
      </c>
      <c r="E43" s="25">
        <v>0</v>
      </c>
      <c r="F43" s="25">
        <f t="shared" si="8"/>
        <v>0</v>
      </c>
      <c r="G43" s="22">
        <v>0</v>
      </c>
      <c r="H43" s="25">
        <v>0</v>
      </c>
      <c r="I43" s="25">
        <f t="shared" si="9"/>
        <v>0</v>
      </c>
    </row>
    <row r="44" spans="1:9" s="2" customFormat="1" ht="3" hidden="1" customHeight="1" x14ac:dyDescent="0.25">
      <c r="D44" s="22"/>
      <c r="E44" s="22"/>
      <c r="F44" s="22"/>
      <c r="G44" s="22"/>
      <c r="H44" s="22"/>
      <c r="I44" s="22"/>
    </row>
    <row r="45" spans="1:9" s="2" customFormat="1" ht="12.75" hidden="1" customHeight="1" x14ac:dyDescent="0.25">
      <c r="A45" s="23" t="s">
        <v>69</v>
      </c>
      <c r="B45" s="24" t="s">
        <v>70</v>
      </c>
      <c r="C45" s="24"/>
      <c r="D45" s="25">
        <f>SUM(D47:D50)</f>
        <v>9312350524</v>
      </c>
      <c r="E45" s="25">
        <f t="shared" ref="E45:I45" si="10">SUM(E47:E50)</f>
        <v>202677629</v>
      </c>
      <c r="F45" s="25">
        <f t="shared" si="10"/>
        <v>9515028153</v>
      </c>
      <c r="G45" s="25">
        <f t="shared" si="10"/>
        <v>9515017018</v>
      </c>
      <c r="H45" s="25">
        <f t="shared" si="10"/>
        <v>9507979557</v>
      </c>
      <c r="I45" s="25">
        <f t="shared" si="10"/>
        <v>11135</v>
      </c>
    </row>
    <row r="46" spans="1:9" s="2" customFormat="1" ht="3" hidden="1" customHeight="1" x14ac:dyDescent="0.25">
      <c r="D46" s="22"/>
      <c r="E46" s="22"/>
      <c r="F46" s="22"/>
      <c r="G46" s="22"/>
      <c r="H46" s="22"/>
      <c r="I46" s="22"/>
    </row>
    <row r="47" spans="1:9" s="2" customFormat="1" ht="25.5" hidden="1" customHeight="1" x14ac:dyDescent="0.25">
      <c r="B47" s="26" t="s">
        <v>71</v>
      </c>
      <c r="C47" s="27" t="s">
        <v>72</v>
      </c>
      <c r="D47" s="25">
        <v>1999703033</v>
      </c>
      <c r="E47" s="25">
        <v>-20224916</v>
      </c>
      <c r="F47" s="25">
        <f t="shared" ref="F47:F50" si="11">D47+E47</f>
        <v>1979478117</v>
      </c>
      <c r="G47" s="22">
        <v>1979478117</v>
      </c>
      <c r="H47" s="25">
        <v>1979478117</v>
      </c>
      <c r="I47" s="25">
        <f t="shared" ref="I47:I50" si="12">F47-G47</f>
        <v>0</v>
      </c>
    </row>
    <row r="48" spans="1:9" s="2" customFormat="1" ht="25.5" hidden="1" customHeight="1" x14ac:dyDescent="0.25">
      <c r="B48" s="26" t="s">
        <v>73</v>
      </c>
      <c r="C48" s="27" t="s">
        <v>74</v>
      </c>
      <c r="D48" s="25">
        <v>7288204167</v>
      </c>
      <c r="E48" s="25">
        <v>235894653</v>
      </c>
      <c r="F48" s="25">
        <f t="shared" si="11"/>
        <v>7524098820</v>
      </c>
      <c r="G48" s="22">
        <v>7524098820</v>
      </c>
      <c r="H48" s="25">
        <v>7524098820</v>
      </c>
      <c r="I48" s="25">
        <f t="shared" si="12"/>
        <v>0</v>
      </c>
    </row>
    <row r="49" spans="1:9" s="2" customFormat="1" ht="12.75" hidden="1" customHeight="1" x14ac:dyDescent="0.25">
      <c r="B49" s="26" t="s">
        <v>75</v>
      </c>
      <c r="C49" s="27" t="s">
        <v>76</v>
      </c>
      <c r="D49" s="25">
        <v>0</v>
      </c>
      <c r="E49" s="25">
        <v>0</v>
      </c>
      <c r="F49" s="25">
        <f t="shared" si="11"/>
        <v>0</v>
      </c>
      <c r="G49" s="22">
        <v>0</v>
      </c>
      <c r="H49" s="25">
        <v>0</v>
      </c>
      <c r="I49" s="25">
        <f t="shared" si="12"/>
        <v>0</v>
      </c>
    </row>
    <row r="50" spans="1:9" s="2" customFormat="1" ht="12.75" hidden="1" customHeight="1" x14ac:dyDescent="0.25">
      <c r="B50" s="26" t="s">
        <v>77</v>
      </c>
      <c r="C50" s="27" t="s">
        <v>78</v>
      </c>
      <c r="D50" s="25">
        <v>24443324</v>
      </c>
      <c r="E50" s="25">
        <v>-12992108</v>
      </c>
      <c r="F50" s="25">
        <f t="shared" si="11"/>
        <v>11451216</v>
      </c>
      <c r="G50" s="22">
        <v>11440081</v>
      </c>
      <c r="H50" s="25">
        <v>4402620</v>
      </c>
      <c r="I50" s="25">
        <f t="shared" si="12"/>
        <v>11135</v>
      </c>
    </row>
    <row r="51" spans="1:9" s="2" customFormat="1" ht="6" hidden="1" customHeight="1" x14ac:dyDescent="0.25">
      <c r="A51" s="20"/>
      <c r="B51" s="20"/>
      <c r="C51" s="20"/>
      <c r="D51" s="21"/>
      <c r="E51" s="21"/>
      <c r="F51" s="21"/>
      <c r="G51" s="21"/>
      <c r="H51" s="21"/>
      <c r="I51" s="21"/>
    </row>
    <row r="52" spans="1:9" s="2" customFormat="1" ht="12.75" hidden="1" customHeight="1" x14ac:dyDescent="0.25">
      <c r="A52" s="20" t="s">
        <v>79</v>
      </c>
      <c r="B52" s="20"/>
      <c r="C52" s="20"/>
      <c r="D52" s="21">
        <f>SUM(D54,D65,D75,D87)</f>
        <v>41272558822</v>
      </c>
      <c r="E52" s="21">
        <f t="shared" ref="E52:I52" si="13">SUM(E54,E65,E75,E87)</f>
        <v>246867532</v>
      </c>
      <c r="F52" s="21">
        <f t="shared" si="13"/>
        <v>41519426354</v>
      </c>
      <c r="G52" s="21">
        <f t="shared" si="13"/>
        <v>41190010674</v>
      </c>
      <c r="H52" s="21">
        <f t="shared" si="13"/>
        <v>40601786115</v>
      </c>
      <c r="I52" s="21">
        <f t="shared" si="13"/>
        <v>329415680</v>
      </c>
    </row>
    <row r="53" spans="1:9" s="2" customFormat="1" ht="3" hidden="1" customHeight="1" x14ac:dyDescent="0.25">
      <c r="D53" s="22"/>
      <c r="E53" s="22"/>
      <c r="F53" s="22"/>
      <c r="G53" s="22"/>
      <c r="H53" s="22"/>
      <c r="I53" s="22"/>
    </row>
    <row r="54" spans="1:9" s="2" customFormat="1" ht="12.75" hidden="1" customHeight="1" x14ac:dyDescent="0.25">
      <c r="A54" s="23" t="s">
        <v>15</v>
      </c>
      <c r="B54" s="24" t="s">
        <v>16</v>
      </c>
      <c r="C54" s="24"/>
      <c r="D54" s="25">
        <f>SUM(D56:D63)</f>
        <v>66634209</v>
      </c>
      <c r="E54" s="25">
        <f>SUM(E56:E63)</f>
        <v>42007688</v>
      </c>
      <c r="F54" s="25">
        <f t="shared" ref="F54:I54" si="14">SUM(F56:F63)</f>
        <v>108641897</v>
      </c>
      <c r="G54" s="25">
        <f t="shared" si="14"/>
        <v>106412867</v>
      </c>
      <c r="H54" s="25">
        <f t="shared" si="14"/>
        <v>100827634</v>
      </c>
      <c r="I54" s="25">
        <f t="shared" si="14"/>
        <v>2229030</v>
      </c>
    </row>
    <row r="55" spans="1:9" s="2" customFormat="1" ht="3" hidden="1" customHeight="1" x14ac:dyDescent="0.25">
      <c r="D55" s="22"/>
      <c r="E55" s="22"/>
      <c r="F55" s="22"/>
      <c r="G55" s="22"/>
      <c r="H55" s="22"/>
      <c r="I55" s="22"/>
    </row>
    <row r="56" spans="1:9" s="2" customFormat="1" ht="12.75" hidden="1" customHeight="1" x14ac:dyDescent="0.25">
      <c r="B56" s="26" t="s">
        <v>17</v>
      </c>
      <c r="C56" s="27" t="s">
        <v>18</v>
      </c>
      <c r="D56" s="25">
        <v>0</v>
      </c>
      <c r="E56" s="25">
        <v>0</v>
      </c>
      <c r="F56" s="25">
        <f t="shared" ref="F56:F63" si="15">D56+E56</f>
        <v>0</v>
      </c>
      <c r="G56" s="22">
        <v>0</v>
      </c>
      <c r="H56" s="25">
        <v>0</v>
      </c>
      <c r="I56" s="25">
        <f t="shared" ref="I56:I63" si="16">F56-G56</f>
        <v>0</v>
      </c>
    </row>
    <row r="57" spans="1:9" s="2" customFormat="1" ht="12.75" hidden="1" customHeight="1" x14ac:dyDescent="0.25">
      <c r="B57" s="26" t="s">
        <v>19</v>
      </c>
      <c r="C57" s="27" t="s">
        <v>20</v>
      </c>
      <c r="D57" s="25">
        <v>3343582</v>
      </c>
      <c r="E57" s="25">
        <v>12881130</v>
      </c>
      <c r="F57" s="25">
        <f t="shared" si="15"/>
        <v>16224712</v>
      </c>
      <c r="G57" s="22">
        <v>14483220</v>
      </c>
      <c r="H57" s="25">
        <v>10069608</v>
      </c>
      <c r="I57" s="25">
        <f t="shared" si="16"/>
        <v>1741492</v>
      </c>
    </row>
    <row r="58" spans="1:9" s="2" customFormat="1" ht="12.75" hidden="1" customHeight="1" x14ac:dyDescent="0.25">
      <c r="B58" s="26" t="s">
        <v>21</v>
      </c>
      <c r="C58" s="27" t="s">
        <v>22</v>
      </c>
      <c r="D58" s="25">
        <v>0</v>
      </c>
      <c r="E58" s="25">
        <v>8789415</v>
      </c>
      <c r="F58" s="25">
        <f t="shared" si="15"/>
        <v>8789415</v>
      </c>
      <c r="G58" s="22">
        <v>8789415</v>
      </c>
      <c r="H58" s="25">
        <v>8789415</v>
      </c>
      <c r="I58" s="25">
        <f t="shared" si="16"/>
        <v>0</v>
      </c>
    </row>
    <row r="59" spans="1:9" s="2" customFormat="1" ht="12.75" hidden="1" customHeight="1" x14ac:dyDescent="0.25">
      <c r="B59" s="26" t="s">
        <v>23</v>
      </c>
      <c r="C59" s="27" t="s">
        <v>24</v>
      </c>
      <c r="D59" s="25">
        <v>0</v>
      </c>
      <c r="E59" s="25">
        <v>0</v>
      </c>
      <c r="F59" s="25">
        <f t="shared" si="15"/>
        <v>0</v>
      </c>
      <c r="G59" s="22">
        <v>0</v>
      </c>
      <c r="H59" s="25">
        <v>0</v>
      </c>
      <c r="I59" s="25">
        <f t="shared" si="16"/>
        <v>0</v>
      </c>
    </row>
    <row r="60" spans="1:9" s="2" customFormat="1" ht="12.75" hidden="1" customHeight="1" x14ac:dyDescent="0.25">
      <c r="B60" s="26" t="s">
        <v>25</v>
      </c>
      <c r="C60" s="27" t="s">
        <v>26</v>
      </c>
      <c r="D60" s="25">
        <v>0</v>
      </c>
      <c r="E60" s="25">
        <v>1072800</v>
      </c>
      <c r="F60" s="25">
        <f t="shared" si="15"/>
        <v>1072800</v>
      </c>
      <c r="G60" s="22">
        <v>1072800</v>
      </c>
      <c r="H60" s="25">
        <v>1072800</v>
      </c>
      <c r="I60" s="25">
        <f t="shared" si="16"/>
        <v>0</v>
      </c>
    </row>
    <row r="61" spans="1:9" s="2" customFormat="1" ht="12.75" hidden="1" customHeight="1" x14ac:dyDescent="0.25">
      <c r="B61" s="26" t="s">
        <v>27</v>
      </c>
      <c r="C61" s="27" t="s">
        <v>28</v>
      </c>
      <c r="D61" s="25">
        <v>0</v>
      </c>
      <c r="E61" s="25">
        <v>0</v>
      </c>
      <c r="F61" s="25">
        <f t="shared" si="15"/>
        <v>0</v>
      </c>
      <c r="G61" s="22">
        <v>0</v>
      </c>
      <c r="H61" s="25">
        <v>0</v>
      </c>
      <c r="I61" s="25">
        <f t="shared" si="16"/>
        <v>0</v>
      </c>
    </row>
    <row r="62" spans="1:9" s="2" customFormat="1" ht="25.5" hidden="1" customHeight="1" x14ac:dyDescent="0.25">
      <c r="B62" s="26" t="s">
        <v>29</v>
      </c>
      <c r="C62" s="27" t="s">
        <v>30</v>
      </c>
      <c r="D62" s="25">
        <v>51633844</v>
      </c>
      <c r="E62" s="25">
        <v>11459768</v>
      </c>
      <c r="F62" s="25">
        <f t="shared" si="15"/>
        <v>63093612</v>
      </c>
      <c r="G62" s="22">
        <v>62782371</v>
      </c>
      <c r="H62" s="22">
        <v>61610750</v>
      </c>
      <c r="I62" s="25">
        <f t="shared" si="16"/>
        <v>311241</v>
      </c>
    </row>
    <row r="63" spans="1:9" s="2" customFormat="1" ht="12.75" hidden="1" customHeight="1" x14ac:dyDescent="0.25">
      <c r="B63" s="26" t="s">
        <v>31</v>
      </c>
      <c r="C63" s="27" t="s">
        <v>32</v>
      </c>
      <c r="D63" s="25">
        <v>11656783</v>
      </c>
      <c r="E63" s="25">
        <v>7804575</v>
      </c>
      <c r="F63" s="25">
        <f t="shared" si="15"/>
        <v>19461358</v>
      </c>
      <c r="G63" s="22">
        <v>19285061</v>
      </c>
      <c r="H63" s="25">
        <v>19285061</v>
      </c>
      <c r="I63" s="25">
        <f t="shared" si="16"/>
        <v>176297</v>
      </c>
    </row>
    <row r="64" spans="1:9" s="2" customFormat="1" ht="3" hidden="1" customHeight="1" x14ac:dyDescent="0.25">
      <c r="D64" s="22"/>
      <c r="E64" s="22"/>
      <c r="F64" s="22"/>
      <c r="G64" s="22"/>
      <c r="H64" s="22"/>
      <c r="I64" s="22"/>
    </row>
    <row r="65" spans="1:9" s="2" customFormat="1" ht="12.75" hidden="1" customHeight="1" x14ac:dyDescent="0.25">
      <c r="A65" s="23" t="s">
        <v>33</v>
      </c>
      <c r="B65" s="24" t="s">
        <v>34</v>
      </c>
      <c r="C65" s="24"/>
      <c r="D65" s="25">
        <f>SUM(D67:D73)</f>
        <v>23769214757</v>
      </c>
      <c r="E65" s="25">
        <f t="shared" ref="E65:I65" si="17">SUM(E67:E73)</f>
        <v>436384845</v>
      </c>
      <c r="F65" s="25">
        <f t="shared" si="17"/>
        <v>24205599602</v>
      </c>
      <c r="G65" s="25">
        <f t="shared" si="17"/>
        <v>23879028130</v>
      </c>
      <c r="H65" s="25">
        <f t="shared" si="17"/>
        <v>23383802395</v>
      </c>
      <c r="I65" s="25">
        <f t="shared" si="17"/>
        <v>326571472</v>
      </c>
    </row>
    <row r="66" spans="1:9" s="2" customFormat="1" ht="3" hidden="1" customHeight="1" x14ac:dyDescent="0.25">
      <c r="D66" s="22"/>
      <c r="E66" s="22"/>
      <c r="F66" s="22"/>
      <c r="G66" s="22"/>
      <c r="H66" s="22"/>
      <c r="I66" s="22"/>
    </row>
    <row r="67" spans="1:9" s="2" customFormat="1" ht="12.75" hidden="1" customHeight="1" x14ac:dyDescent="0.25">
      <c r="B67" s="26" t="s">
        <v>35</v>
      </c>
      <c r="C67" s="27" t="s">
        <v>36</v>
      </c>
      <c r="D67" s="25">
        <v>0</v>
      </c>
      <c r="E67" s="25">
        <v>1380759</v>
      </c>
      <c r="F67" s="25">
        <f t="shared" ref="F67:F73" si="18">D67+E67</f>
        <v>1380759</v>
      </c>
      <c r="G67" s="22">
        <v>1380759</v>
      </c>
      <c r="H67" s="25">
        <v>799665</v>
      </c>
      <c r="I67" s="25">
        <f t="shared" ref="I67:I73" si="19">F67-G67</f>
        <v>0</v>
      </c>
    </row>
    <row r="68" spans="1:9" s="2" customFormat="1" ht="12.75" hidden="1" customHeight="1" x14ac:dyDescent="0.25">
      <c r="B68" s="26" t="s">
        <v>37</v>
      </c>
      <c r="C68" s="27" t="s">
        <v>38</v>
      </c>
      <c r="D68" s="25">
        <v>1072488078</v>
      </c>
      <c r="E68" s="25">
        <v>-138060121</v>
      </c>
      <c r="F68" s="25">
        <f t="shared" si="18"/>
        <v>934427957</v>
      </c>
      <c r="G68" s="22">
        <v>933669151</v>
      </c>
      <c r="H68" s="25">
        <v>663531004</v>
      </c>
      <c r="I68" s="25">
        <f t="shared" si="19"/>
        <v>758806</v>
      </c>
    </row>
    <row r="69" spans="1:9" s="2" customFormat="1" ht="12.75" hidden="1" customHeight="1" x14ac:dyDescent="0.25">
      <c r="B69" s="26" t="s">
        <v>39</v>
      </c>
      <c r="C69" s="27" t="s">
        <v>40</v>
      </c>
      <c r="D69" s="25">
        <v>10922720</v>
      </c>
      <c r="E69" s="25">
        <v>48171343</v>
      </c>
      <c r="F69" s="25">
        <f t="shared" si="18"/>
        <v>59094063</v>
      </c>
      <c r="G69" s="22">
        <v>55391626</v>
      </c>
      <c r="H69" s="25">
        <v>26695813</v>
      </c>
      <c r="I69" s="25">
        <f t="shared" si="19"/>
        <v>3702437</v>
      </c>
    </row>
    <row r="70" spans="1:9" s="2" customFormat="1" ht="25.5" hidden="1" customHeight="1" x14ac:dyDescent="0.25">
      <c r="B70" s="26" t="s">
        <v>41</v>
      </c>
      <c r="C70" s="27" t="s">
        <v>42</v>
      </c>
      <c r="D70" s="25">
        <v>281068767</v>
      </c>
      <c r="E70" s="25">
        <v>-32519868</v>
      </c>
      <c r="F70" s="25">
        <f t="shared" si="18"/>
        <v>248548899</v>
      </c>
      <c r="G70" s="22">
        <v>248497754</v>
      </c>
      <c r="H70" s="25">
        <v>144089485</v>
      </c>
      <c r="I70" s="25">
        <f t="shared" si="19"/>
        <v>51145</v>
      </c>
    </row>
    <row r="71" spans="1:9" s="2" customFormat="1" ht="12.75" hidden="1" customHeight="1" x14ac:dyDescent="0.25">
      <c r="B71" s="26" t="s">
        <v>43</v>
      </c>
      <c r="C71" s="27" t="s">
        <v>44</v>
      </c>
      <c r="D71" s="25">
        <v>20778042553</v>
      </c>
      <c r="E71" s="25">
        <v>172098362</v>
      </c>
      <c r="F71" s="25">
        <f t="shared" si="18"/>
        <v>20950140915</v>
      </c>
      <c r="G71" s="22">
        <v>20628310608</v>
      </c>
      <c r="H71" s="25">
        <v>20549941531</v>
      </c>
      <c r="I71" s="25">
        <f t="shared" si="19"/>
        <v>321830307</v>
      </c>
    </row>
    <row r="72" spans="1:9" s="2" customFormat="1" ht="12.75" hidden="1" customHeight="1" x14ac:dyDescent="0.25">
      <c r="B72" s="26" t="s">
        <v>45</v>
      </c>
      <c r="C72" s="27" t="s">
        <v>46</v>
      </c>
      <c r="D72" s="25">
        <v>1626692639</v>
      </c>
      <c r="E72" s="25">
        <v>385314370</v>
      </c>
      <c r="F72" s="25">
        <f t="shared" si="18"/>
        <v>2012007009</v>
      </c>
      <c r="G72" s="22">
        <v>2011778232</v>
      </c>
      <c r="H72" s="25">
        <v>1998744897</v>
      </c>
      <c r="I72" s="25">
        <f t="shared" si="19"/>
        <v>228777</v>
      </c>
    </row>
    <row r="73" spans="1:9" s="2" customFormat="1" ht="12.75" hidden="1" customHeight="1" x14ac:dyDescent="0.25">
      <c r="B73" s="26" t="s">
        <v>47</v>
      </c>
      <c r="C73" s="27" t="s">
        <v>48</v>
      </c>
      <c r="D73" s="25">
        <v>0</v>
      </c>
      <c r="E73" s="25">
        <v>0</v>
      </c>
      <c r="F73" s="25">
        <f t="shared" si="18"/>
        <v>0</v>
      </c>
      <c r="G73" s="22">
        <v>0</v>
      </c>
      <c r="H73" s="25">
        <v>0</v>
      </c>
      <c r="I73" s="25">
        <f t="shared" si="19"/>
        <v>0</v>
      </c>
    </row>
    <row r="74" spans="1:9" s="2" customFormat="1" ht="3" hidden="1" customHeight="1" x14ac:dyDescent="0.25">
      <c r="A74" s="28"/>
      <c r="B74" s="28"/>
      <c r="C74" s="28"/>
      <c r="D74" s="29"/>
      <c r="E74" s="29"/>
      <c r="F74" s="29"/>
      <c r="G74" s="29"/>
      <c r="H74" s="29"/>
      <c r="I74" s="29"/>
    </row>
    <row r="75" spans="1:9" s="2" customFormat="1" ht="12.75" customHeight="1" x14ac:dyDescent="0.25">
      <c r="A75" s="23" t="s">
        <v>49</v>
      </c>
      <c r="B75" s="24" t="s">
        <v>50</v>
      </c>
      <c r="C75" s="24"/>
      <c r="D75" s="25">
        <f>SUM(D77:D85)</f>
        <v>311496715</v>
      </c>
      <c r="E75" s="25">
        <f>SUM(E77:E85)</f>
        <v>-37678360</v>
      </c>
      <c r="F75" s="25">
        <f>SUM(F77:F85)</f>
        <v>273818355</v>
      </c>
      <c r="G75" s="25">
        <f t="shared" ref="G75:I75" si="20">SUM(G77:G85)</f>
        <v>273203177</v>
      </c>
      <c r="H75" s="25">
        <f t="shared" si="20"/>
        <v>185789586</v>
      </c>
      <c r="I75" s="25">
        <f t="shared" si="20"/>
        <v>615178</v>
      </c>
    </row>
    <row r="76" spans="1:9" s="2" customFormat="1" ht="3" customHeight="1" x14ac:dyDescent="0.25">
      <c r="D76" s="22"/>
      <c r="E76" s="22"/>
      <c r="F76" s="22"/>
      <c r="G76" s="22"/>
      <c r="H76" s="22"/>
      <c r="I76" s="22"/>
    </row>
    <row r="77" spans="1:9" s="2" customFormat="1" ht="25.5" customHeight="1" x14ac:dyDescent="0.25">
      <c r="B77" s="26" t="s">
        <v>51</v>
      </c>
      <c r="C77" s="27" t="s">
        <v>52</v>
      </c>
      <c r="D77" s="25">
        <v>49024757</v>
      </c>
      <c r="E77" s="25">
        <v>34593265</v>
      </c>
      <c r="F77" s="25">
        <f t="shared" ref="F77:F85" si="21">D77+E77</f>
        <v>83618022</v>
      </c>
      <c r="G77" s="22">
        <v>83618022</v>
      </c>
      <c r="H77" s="25">
        <v>44274017</v>
      </c>
      <c r="I77" s="25">
        <f t="shared" ref="I77:I85" si="22">F77-G77</f>
        <v>0</v>
      </c>
    </row>
    <row r="78" spans="1:9" s="2" customFormat="1" ht="12.75" customHeight="1" x14ac:dyDescent="0.25">
      <c r="B78" s="26" t="s">
        <v>53</v>
      </c>
      <c r="C78" s="27" t="s">
        <v>54</v>
      </c>
      <c r="D78" s="25">
        <v>95500000</v>
      </c>
      <c r="E78" s="25">
        <v>-95500000</v>
      </c>
      <c r="F78" s="25">
        <f t="shared" si="21"/>
        <v>0</v>
      </c>
      <c r="G78" s="22">
        <v>0</v>
      </c>
      <c r="H78" s="25">
        <v>0</v>
      </c>
      <c r="I78" s="25">
        <f t="shared" si="22"/>
        <v>0</v>
      </c>
    </row>
    <row r="79" spans="1:9" s="2" customFormat="1" ht="12.75" customHeight="1" x14ac:dyDescent="0.25">
      <c r="B79" s="26" t="s">
        <v>55</v>
      </c>
      <c r="C79" s="27" t="s">
        <v>56</v>
      </c>
      <c r="D79" s="25">
        <v>123342203</v>
      </c>
      <c r="E79" s="25">
        <v>32615264</v>
      </c>
      <c r="F79" s="25">
        <f t="shared" si="21"/>
        <v>155957467</v>
      </c>
      <c r="G79" s="22">
        <v>155957415</v>
      </c>
      <c r="H79" s="25">
        <v>136750385</v>
      </c>
      <c r="I79" s="25">
        <f t="shared" si="22"/>
        <v>52</v>
      </c>
    </row>
    <row r="80" spans="1:9" s="2" customFormat="1" ht="12.75" customHeight="1" x14ac:dyDescent="0.25">
      <c r="B80" s="26" t="s">
        <v>57</v>
      </c>
      <c r="C80" s="27" t="s">
        <v>58</v>
      </c>
      <c r="D80" s="25">
        <v>0</v>
      </c>
      <c r="E80" s="25">
        <v>0</v>
      </c>
      <c r="F80" s="25">
        <f t="shared" si="21"/>
        <v>0</v>
      </c>
      <c r="G80" s="22">
        <v>0</v>
      </c>
      <c r="H80" s="25">
        <v>0</v>
      </c>
      <c r="I80" s="25">
        <f t="shared" si="22"/>
        <v>0</v>
      </c>
    </row>
    <row r="81" spans="1:9" s="2" customFormat="1" ht="12.75" customHeight="1" x14ac:dyDescent="0.25">
      <c r="B81" s="26" t="s">
        <v>59</v>
      </c>
      <c r="C81" s="27" t="s">
        <v>60</v>
      </c>
      <c r="D81" s="25">
        <v>12429755</v>
      </c>
      <c r="E81" s="25">
        <v>-3186889</v>
      </c>
      <c r="F81" s="25">
        <f t="shared" si="21"/>
        <v>9242866</v>
      </c>
      <c r="G81" s="22">
        <v>8628614</v>
      </c>
      <c r="H81" s="25">
        <v>4314307</v>
      </c>
      <c r="I81" s="25">
        <f t="shared" si="22"/>
        <v>614252</v>
      </c>
    </row>
    <row r="82" spans="1:9" s="2" customFormat="1" ht="12.75" customHeight="1" x14ac:dyDescent="0.25">
      <c r="B82" s="26" t="s">
        <v>61</v>
      </c>
      <c r="C82" s="27" t="s">
        <v>62</v>
      </c>
      <c r="D82" s="25">
        <v>0</v>
      </c>
      <c r="E82" s="25">
        <v>0</v>
      </c>
      <c r="F82" s="25">
        <f t="shared" si="21"/>
        <v>0</v>
      </c>
      <c r="G82" s="22">
        <v>0</v>
      </c>
      <c r="H82" s="25">
        <v>0</v>
      </c>
      <c r="I82" s="25">
        <f t="shared" si="22"/>
        <v>0</v>
      </c>
    </row>
    <row r="83" spans="1:9" s="2" customFormat="1" ht="12.75" customHeight="1" x14ac:dyDescent="0.25">
      <c r="B83" s="26" t="s">
        <v>63</v>
      </c>
      <c r="C83" s="27" t="s">
        <v>64</v>
      </c>
      <c r="D83" s="25">
        <v>31200000</v>
      </c>
      <c r="E83" s="25">
        <v>-6200000</v>
      </c>
      <c r="F83" s="25">
        <f t="shared" si="21"/>
        <v>25000000</v>
      </c>
      <c r="G83" s="22">
        <v>24999126</v>
      </c>
      <c r="H83" s="25">
        <v>450877</v>
      </c>
      <c r="I83" s="25">
        <f t="shared" si="22"/>
        <v>874</v>
      </c>
    </row>
    <row r="84" spans="1:9" s="2" customFormat="1" ht="12.75" customHeight="1" x14ac:dyDescent="0.25">
      <c r="B84" s="26" t="s">
        <v>65</v>
      </c>
      <c r="C84" s="27" t="s">
        <v>66</v>
      </c>
      <c r="D84" s="25">
        <v>0</v>
      </c>
      <c r="E84" s="25">
        <v>0</v>
      </c>
      <c r="F84" s="25">
        <f t="shared" si="21"/>
        <v>0</v>
      </c>
      <c r="G84" s="22">
        <v>0</v>
      </c>
      <c r="H84" s="25">
        <v>0</v>
      </c>
      <c r="I84" s="25">
        <f t="shared" si="22"/>
        <v>0</v>
      </c>
    </row>
    <row r="85" spans="1:9" s="2" customFormat="1" ht="12.75" customHeight="1" x14ac:dyDescent="0.25">
      <c r="B85" s="26" t="s">
        <v>67</v>
      </c>
      <c r="C85" s="27" t="s">
        <v>68</v>
      </c>
      <c r="D85" s="25">
        <v>0</v>
      </c>
      <c r="E85" s="25">
        <v>0</v>
      </c>
      <c r="F85" s="25">
        <f t="shared" si="21"/>
        <v>0</v>
      </c>
      <c r="G85" s="22">
        <v>0</v>
      </c>
      <c r="H85" s="25">
        <v>0</v>
      </c>
      <c r="I85" s="25">
        <f t="shared" si="22"/>
        <v>0</v>
      </c>
    </row>
    <row r="86" spans="1:9" s="2" customFormat="1" ht="3" customHeight="1" x14ac:dyDescent="0.25">
      <c r="D86" s="22"/>
      <c r="E86" s="22"/>
      <c r="F86" s="22"/>
      <c r="G86" s="22"/>
      <c r="H86" s="22"/>
      <c r="I86" s="22"/>
    </row>
    <row r="87" spans="1:9" s="2" customFormat="1" ht="12.75" customHeight="1" x14ac:dyDescent="0.25">
      <c r="A87" s="23" t="s">
        <v>69</v>
      </c>
      <c r="B87" s="24" t="s">
        <v>70</v>
      </c>
      <c r="C87" s="24"/>
      <c r="D87" s="25">
        <f>SUM(D89:D92)</f>
        <v>17125213141</v>
      </c>
      <c r="E87" s="25">
        <f t="shared" ref="E87:I87" si="23">SUM(E89:E92)</f>
        <v>-193846641</v>
      </c>
      <c r="F87" s="25">
        <f t="shared" si="23"/>
        <v>16931366500</v>
      </c>
      <c r="G87" s="25">
        <f t="shared" si="23"/>
        <v>16931366500</v>
      </c>
      <c r="H87" s="25">
        <f t="shared" si="23"/>
        <v>16931366500</v>
      </c>
      <c r="I87" s="25">
        <f t="shared" si="23"/>
        <v>0</v>
      </c>
    </row>
    <row r="88" spans="1:9" s="2" customFormat="1" ht="3" customHeight="1" x14ac:dyDescent="0.25">
      <c r="D88" s="22"/>
      <c r="E88" s="22"/>
      <c r="F88" s="22"/>
      <c r="G88" s="22"/>
      <c r="H88" s="22"/>
      <c r="I88" s="22"/>
    </row>
    <row r="89" spans="1:9" s="2" customFormat="1" ht="25.5" customHeight="1" x14ac:dyDescent="0.25">
      <c r="B89" s="26" t="s">
        <v>71</v>
      </c>
      <c r="C89" s="27" t="s">
        <v>72</v>
      </c>
      <c r="D89" s="25">
        <v>932411963</v>
      </c>
      <c r="E89" s="25">
        <v>-198517224</v>
      </c>
      <c r="F89" s="25">
        <f t="shared" ref="F89:F92" si="24">D89+E89</f>
        <v>733894739</v>
      </c>
      <c r="G89" s="22">
        <v>733894739</v>
      </c>
      <c r="H89" s="25">
        <v>733894739</v>
      </c>
      <c r="I89" s="25">
        <f t="shared" ref="I89:I92" si="25">F89-G89</f>
        <v>0</v>
      </c>
    </row>
    <row r="90" spans="1:9" s="2" customFormat="1" ht="25.5" customHeight="1" x14ac:dyDescent="0.25">
      <c r="B90" s="26" t="s">
        <v>73</v>
      </c>
      <c r="C90" s="27" t="s">
        <v>74</v>
      </c>
      <c r="D90" s="25">
        <v>16192801178</v>
      </c>
      <c r="E90" s="25">
        <v>4670583</v>
      </c>
      <c r="F90" s="25">
        <f t="shared" si="24"/>
        <v>16197471761</v>
      </c>
      <c r="G90" s="22">
        <v>16197471761</v>
      </c>
      <c r="H90" s="25">
        <v>16197471761</v>
      </c>
      <c r="I90" s="25">
        <f t="shared" si="25"/>
        <v>0</v>
      </c>
    </row>
    <row r="91" spans="1:9" s="2" customFormat="1" ht="12.75" customHeight="1" x14ac:dyDescent="0.25">
      <c r="B91" s="26" t="s">
        <v>75</v>
      </c>
      <c r="C91" s="27" t="s">
        <v>76</v>
      </c>
      <c r="D91" s="25">
        <v>0</v>
      </c>
      <c r="E91" s="25">
        <v>0</v>
      </c>
      <c r="F91" s="25">
        <f t="shared" si="24"/>
        <v>0</v>
      </c>
      <c r="G91" s="22">
        <v>0</v>
      </c>
      <c r="H91" s="25">
        <v>0</v>
      </c>
      <c r="I91" s="25">
        <f t="shared" si="25"/>
        <v>0</v>
      </c>
    </row>
    <row r="92" spans="1:9" s="2" customFormat="1" ht="12.75" customHeight="1" x14ac:dyDescent="0.25">
      <c r="B92" s="26" t="s">
        <v>77</v>
      </c>
      <c r="C92" s="27" t="s">
        <v>78</v>
      </c>
      <c r="D92" s="25">
        <v>0</v>
      </c>
      <c r="E92" s="25">
        <v>0</v>
      </c>
      <c r="F92" s="25">
        <f t="shared" si="24"/>
        <v>0</v>
      </c>
      <c r="G92" s="22">
        <v>0</v>
      </c>
      <c r="H92" s="25">
        <v>0</v>
      </c>
      <c r="I92" s="25">
        <f t="shared" si="25"/>
        <v>0</v>
      </c>
    </row>
    <row r="93" spans="1:9" s="2" customFormat="1" ht="2.25" customHeight="1" x14ac:dyDescent="0.25">
      <c r="B93" s="26"/>
      <c r="C93" s="27"/>
      <c r="D93" s="25"/>
      <c r="E93" s="25"/>
      <c r="F93" s="25"/>
      <c r="G93" s="22"/>
      <c r="H93" s="25"/>
      <c r="I93" s="25"/>
    </row>
    <row r="94" spans="1:9" s="2" customFormat="1" ht="12.75" customHeight="1" x14ac:dyDescent="0.25">
      <c r="A94" s="30" t="s">
        <v>80</v>
      </c>
      <c r="B94" s="30"/>
      <c r="C94" s="30"/>
      <c r="D94" s="31">
        <f t="shared" ref="D94:I94" si="26">SUM(D10,D52)</f>
        <v>69940928628</v>
      </c>
      <c r="E94" s="31">
        <f t="shared" si="26"/>
        <v>14705560</v>
      </c>
      <c r="F94" s="31">
        <f t="shared" si="26"/>
        <v>69955634188</v>
      </c>
      <c r="G94" s="31">
        <f t="shared" si="26"/>
        <v>67715945206</v>
      </c>
      <c r="H94" s="31">
        <f t="shared" si="26"/>
        <v>66435072019</v>
      </c>
      <c r="I94" s="31">
        <f t="shared" si="26"/>
        <v>2239688982</v>
      </c>
    </row>
    <row r="95" spans="1:9" s="2" customFormat="1" ht="12.75" customHeight="1" x14ac:dyDescent="0.25">
      <c r="A95" s="32" t="s">
        <v>81</v>
      </c>
      <c r="B95" s="33"/>
      <c r="C95" s="33"/>
      <c r="D95" s="22"/>
      <c r="E95" s="22"/>
      <c r="F95" s="22"/>
      <c r="G95" s="22"/>
      <c r="H95" s="22"/>
      <c r="I95" s="22"/>
    </row>
    <row r="96" spans="1:9" s="2" customFormat="1" ht="12.75" customHeight="1" x14ac:dyDescent="0.25">
      <c r="D96" s="22"/>
      <c r="E96" s="22"/>
      <c r="F96" s="22"/>
      <c r="G96" s="22"/>
      <c r="H96" s="22"/>
      <c r="I96" s="22"/>
    </row>
  </sheetData>
  <mergeCells count="21">
    <mergeCell ref="B75:C75"/>
    <mergeCell ref="B87:C87"/>
    <mergeCell ref="A94:C94"/>
    <mergeCell ref="B33:C33"/>
    <mergeCell ref="B45:C45"/>
    <mergeCell ref="A51:C51"/>
    <mergeCell ref="A52:C52"/>
    <mergeCell ref="B54:C54"/>
    <mergeCell ref="B65:C6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2022-04-05T19:19:29Z</dcterms:created>
  <dcterms:modified xsi:type="dcterms:W3CDTF">2022-04-05T19:19:29Z</dcterms:modified>
</cp:coreProperties>
</file>