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33 LDF-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H56" i="1"/>
  <c r="G56" i="1"/>
  <c r="E56" i="1"/>
  <c r="D56" i="1"/>
  <c r="F56" i="1" s="1"/>
  <c r="F55" i="1"/>
  <c r="I55" i="1" s="1"/>
  <c r="F54" i="1"/>
  <c r="I54" i="1" s="1"/>
  <c r="F53" i="1"/>
  <c r="I53" i="1" s="1"/>
  <c r="D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H45" i="1"/>
  <c r="G45" i="1"/>
  <c r="E45" i="1"/>
  <c r="D45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H21" i="1"/>
  <c r="G21" i="1"/>
  <c r="F21" i="1"/>
  <c r="I21" i="1" s="1"/>
  <c r="I10" i="1" s="1"/>
  <c r="E21" i="1"/>
  <c r="D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F10" i="1" s="1"/>
  <c r="I11" i="1"/>
  <c r="F11" i="1"/>
  <c r="H10" i="1"/>
  <c r="H80" i="1" s="1"/>
  <c r="G10" i="1"/>
  <c r="G80" i="1" s="1"/>
  <c r="E10" i="1"/>
  <c r="E80" i="1" s="1"/>
  <c r="D10" i="1"/>
  <c r="D80" i="1" s="1"/>
  <c r="F45" i="1" l="1"/>
  <c r="F80" i="1" s="1"/>
  <c r="I56" i="1"/>
  <c r="I45" i="1" s="1"/>
  <c r="I80" i="1" s="1"/>
</calcChain>
</file>

<file path=xl/sharedStrings.xml><?xml version="1.0" encoding="utf-8"?>
<sst xmlns="http://schemas.openxmlformats.org/spreadsheetml/2006/main" count="84" uniqueCount="51">
  <si>
    <t>GOBIERNO CONSTITUCIONAL DEL ESTADO DE CHIAPAS</t>
  </si>
  <si>
    <t>PODER EJECUTIVO</t>
  </si>
  <si>
    <t>ESTADO ANALÍTICO DEL EJERCICIO DE PRESUPUESTO DE EGRESOS DETALLADO CONSOLIDADO</t>
  </si>
  <si>
    <t>CLASIFICACIÓN ADMINISTRATIVA</t>
  </si>
  <si>
    <t>DEL 1 DE ENERO AL 31 DE DICIEMBRE DE 2021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</si>
  <si>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</si>
  <si>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</si>
  <si>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</si>
  <si>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</si>
  <si>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</si>
  <si>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</si>
  <si>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</si>
  <si>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</si>
  <si>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</si>
  <si>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</si>
  <si>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</si>
  <si>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</si>
  <si>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</si>
  <si>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</si>
  <si>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</si>
  <si>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</si>
  <si>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</si>
  <si>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</si>
  <si>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</si>
  <si>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</si>
  <si>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</si>
  <si>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</si>
  <si>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</si>
  <si>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</si>
  <si>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</si>
  <si>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</si>
  <si>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</si>
  <si>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</si>
  <si>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</si>
  <si>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</si>
  <si>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</si>
  <si>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Secretaría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</si>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</sst>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4" fillId="0" borderId="0" xfId="2" applyFont="1" applyBorder="1"/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5" fillId="2" borderId="0" xfId="3" applyNumberFormat="1" applyFont="1" applyFill="1" applyBorder="1" applyAlignment="1" applyProtection="1">
      <alignment horizontal="center"/>
    </xf>
    <xf numFmtId="0" fontId="6" fillId="3" borderId="1" xfId="1" applyFont="1" applyFill="1" applyBorder="1" applyAlignment="1">
      <alignment horizontal="center" vertical="center" wrapText="1" readingOrder="1"/>
    </xf>
    <xf numFmtId="0" fontId="6" fillId="3" borderId="2" xfId="1" applyFont="1" applyFill="1" applyBorder="1" applyAlignment="1">
      <alignment horizontal="center" vertical="center" wrapText="1" readingOrder="1"/>
    </xf>
    <xf numFmtId="164" fontId="6" fillId="3" borderId="2" xfId="1" applyNumberFormat="1" applyFont="1" applyFill="1" applyBorder="1" applyAlignment="1">
      <alignment horizontal="center" vertical="top" wrapText="1" readingOrder="1"/>
    </xf>
    <xf numFmtId="164" fontId="6" fillId="3" borderId="3" xfId="1" applyNumberFormat="1" applyFont="1" applyFill="1" applyBorder="1" applyAlignment="1">
      <alignment horizontal="center" vertical="center" wrapText="1" readingOrder="1"/>
    </xf>
    <xf numFmtId="0" fontId="6" fillId="3" borderId="4" xfId="1" applyFont="1" applyFill="1" applyBorder="1" applyAlignment="1">
      <alignment horizontal="center" vertical="center" wrapText="1" readingOrder="1"/>
    </xf>
    <xf numFmtId="0" fontId="6" fillId="3" borderId="5" xfId="1" applyFont="1" applyFill="1" applyBorder="1" applyAlignment="1">
      <alignment horizontal="center" vertical="center" wrapText="1" readingOrder="1"/>
    </xf>
    <xf numFmtId="164" fontId="6" fillId="3" borderId="5" xfId="1" applyNumberFormat="1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 readingOrder="1"/>
    </xf>
    <xf numFmtId="0" fontId="4" fillId="0" borderId="0" xfId="2" applyFont="1" applyFill="1" applyBorder="1"/>
    <xf numFmtId="0" fontId="4" fillId="0" borderId="0" xfId="4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justify" vertical="top"/>
    </xf>
    <xf numFmtId="164" fontId="8" fillId="0" borderId="0" xfId="1" applyNumberFormat="1" applyFont="1" applyBorder="1" applyAlignment="1">
      <alignment horizontal="right" vertical="top"/>
    </xf>
    <xf numFmtId="0" fontId="9" fillId="0" borderId="0" xfId="2" applyFont="1" applyFill="1" applyBorder="1" applyAlignment="1">
      <alignment horizontal="left"/>
    </xf>
    <xf numFmtId="164" fontId="10" fillId="0" borderId="0" xfId="1" applyNumberFormat="1" applyFont="1" applyBorder="1" applyAlignment="1">
      <alignment horizontal="right" vertical="top"/>
    </xf>
    <xf numFmtId="164" fontId="9" fillId="0" borderId="0" xfId="2" applyNumberFormat="1" applyFont="1" applyFill="1" applyBorder="1"/>
    <xf numFmtId="0" fontId="9" fillId="0" borderId="0" xfId="2" applyFont="1" applyFill="1" applyBorder="1"/>
    <xf numFmtId="164" fontId="4" fillId="0" borderId="0" xfId="2" applyNumberFormat="1" applyFont="1" applyFill="1" applyBorder="1"/>
    <xf numFmtId="0" fontId="11" fillId="0" borderId="0" xfId="2" applyFont="1" applyFill="1" applyBorder="1"/>
    <xf numFmtId="0" fontId="11" fillId="0" borderId="0" xfId="4" applyFont="1" applyFill="1" applyBorder="1" applyAlignment="1">
      <alignment horizontal="center" vertical="top"/>
    </xf>
    <xf numFmtId="0" fontId="11" fillId="0" borderId="0" xfId="4" applyFont="1" applyFill="1" applyBorder="1" applyAlignment="1">
      <alignment horizontal="justify" vertical="top"/>
    </xf>
    <xf numFmtId="164" fontId="12" fillId="0" borderId="0" xfId="1" applyNumberFormat="1" applyFont="1" applyBorder="1" applyAlignment="1">
      <alignment horizontal="right" vertical="top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right"/>
    </xf>
    <xf numFmtId="0" fontId="2" fillId="0" borderId="0" xfId="1" applyBorder="1"/>
    <xf numFmtId="0" fontId="11" fillId="0" borderId="0" xfId="2" applyFont="1" applyBorder="1"/>
    <xf numFmtId="0" fontId="13" fillId="0" borderId="0" xfId="1" applyFont="1" applyBorder="1"/>
    <xf numFmtId="0" fontId="11" fillId="0" borderId="7" xfId="4" applyFont="1" applyFill="1" applyBorder="1" applyAlignment="1">
      <alignment horizontal="center" vertical="top"/>
    </xf>
    <xf numFmtId="0" fontId="11" fillId="0" borderId="7" xfId="4" applyFont="1" applyFill="1" applyBorder="1" applyAlignment="1">
      <alignment horizontal="justify" vertical="top"/>
    </xf>
    <xf numFmtId="164" fontId="12" fillId="0" borderId="7" xfId="1" applyNumberFormat="1" applyFont="1" applyBorder="1" applyAlignment="1">
      <alignment horizontal="right" vertical="top"/>
    </xf>
    <xf numFmtId="0" fontId="9" fillId="0" borderId="8" xfId="2" applyFont="1" applyBorder="1" applyAlignment="1">
      <alignment horizontal="left" vertical="center"/>
    </xf>
    <xf numFmtId="164" fontId="10" fillId="0" borderId="8" xfId="1" applyNumberFormat="1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0" fontId="14" fillId="0" borderId="0" xfId="5" applyFont="1" applyFill="1" applyBorder="1" applyAlignment="1">
      <alignment horizontal="left" vertical="top" wrapText="1"/>
    </xf>
    <xf numFmtId="164" fontId="4" fillId="0" borderId="0" xfId="2" applyNumberFormat="1" applyFont="1" applyBorder="1"/>
    <xf numFmtId="0" fontId="4" fillId="0" borderId="0" xfId="2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0" fontId="2" fillId="0" borderId="0" xfId="1"/>
  </cellXfs>
  <cellStyles count="6">
    <cellStyle name="Normal" xfId="0" builtinId="0"/>
    <cellStyle name="Normal 12 3 2 2" xfId="2"/>
    <cellStyle name="Normal 17" xfId="1"/>
    <cellStyle name="Normal 18 2" xfId="3"/>
    <cellStyle name="Normal 2 2" xfId="5"/>
    <cellStyle name="Normal 3_1. Ingreso Públic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GridLines="0" tabSelected="1" topLeftCell="A26" zoomScaleNormal="100" workbookViewId="0">
      <selection sqref="A1:I81"/>
    </sheetView>
  </sheetViews>
  <sheetFormatPr baseColWidth="10" defaultRowHeight="12.75" x14ac:dyDescent="0.2"/>
  <cols>
    <col min="1" max="2" width="1.7109375" style="44" customWidth="1"/>
    <col min="3" max="3" width="40.7109375" style="2" customWidth="1"/>
    <col min="4" max="9" width="15.140625" style="43" customWidth="1"/>
    <col min="10" max="10" width="11.42578125" style="2"/>
    <col min="11" max="11" width="20.5703125" style="32" customWidth="1"/>
    <col min="12" max="16384" width="11.42578125" style="46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1" s="2" customForma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1" s="2" customForma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1" s="15" customFormat="1" ht="24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11" s="15" customFormat="1" ht="3" customHeight="1" x14ac:dyDescent="0.2">
      <c r="A9" s="16"/>
      <c r="B9" s="16"/>
      <c r="C9" s="17"/>
      <c r="D9" s="18"/>
      <c r="E9" s="18"/>
      <c r="F9" s="18"/>
      <c r="G9" s="18"/>
      <c r="H9" s="18"/>
      <c r="I9" s="18"/>
    </row>
    <row r="10" spans="1:11" s="22" customFormat="1" ht="12.75" customHeight="1" x14ac:dyDescent="0.2">
      <c r="A10" s="19" t="s">
        <v>14</v>
      </c>
      <c r="B10" s="19"/>
      <c r="C10" s="19"/>
      <c r="D10" s="20">
        <f t="shared" ref="D10:I10" si="0">SUM(D11:D21,D24:D43)</f>
        <v>28668369806</v>
      </c>
      <c r="E10" s="20">
        <f t="shared" si="0"/>
        <v>-232161972</v>
      </c>
      <c r="F10" s="20">
        <f t="shared" si="0"/>
        <v>28436207834</v>
      </c>
      <c r="G10" s="20">
        <f t="shared" si="0"/>
        <v>26525934532</v>
      </c>
      <c r="H10" s="20">
        <f t="shared" si="0"/>
        <v>25833285904</v>
      </c>
      <c r="I10" s="20">
        <f t="shared" si="0"/>
        <v>1910273302</v>
      </c>
      <c r="J10" s="21"/>
      <c r="K10" s="18"/>
    </row>
    <row r="11" spans="1:11" s="15" customFormat="1" ht="12.75" customHeight="1" x14ac:dyDescent="0.2">
      <c r="A11" s="16"/>
      <c r="B11" s="16"/>
      <c r="C11" s="17" t="s">
        <v>15</v>
      </c>
      <c r="D11" s="18">
        <v>33177573</v>
      </c>
      <c r="E11" s="18">
        <v>-5891083</v>
      </c>
      <c r="F11" s="18">
        <f>D11+E11</f>
        <v>27286490</v>
      </c>
      <c r="G11" s="18">
        <v>27244325</v>
      </c>
      <c r="H11" s="18">
        <v>26558006</v>
      </c>
      <c r="I11" s="18">
        <f>F11-G11</f>
        <v>42165</v>
      </c>
      <c r="K11" s="23"/>
    </row>
    <row r="12" spans="1:11" s="15" customFormat="1" ht="12.75" customHeight="1" x14ac:dyDescent="0.2">
      <c r="A12" s="16"/>
      <c r="B12" s="16"/>
      <c r="C12" s="17" t="s">
        <v>16</v>
      </c>
      <c r="D12" s="18">
        <v>406946976</v>
      </c>
      <c r="E12" s="18">
        <v>35827682</v>
      </c>
      <c r="F12" s="18">
        <f>D12+E12</f>
        <v>442774658</v>
      </c>
      <c r="G12" s="18">
        <v>441527289</v>
      </c>
      <c r="H12" s="18">
        <v>438422202</v>
      </c>
      <c r="I12" s="18">
        <f>F12-G12</f>
        <v>1247369</v>
      </c>
    </row>
    <row r="13" spans="1:11" s="15" customFormat="1" ht="12.75" customHeight="1" x14ac:dyDescent="0.2">
      <c r="A13" s="16"/>
      <c r="B13" s="16"/>
      <c r="C13" s="17" t="s">
        <v>17</v>
      </c>
      <c r="D13" s="18">
        <v>2647188</v>
      </c>
      <c r="E13" s="18">
        <v>903270</v>
      </c>
      <c r="F13" s="18">
        <f>D13+E13</f>
        <v>3550458</v>
      </c>
      <c r="G13" s="18">
        <v>3543633</v>
      </c>
      <c r="H13" s="18">
        <v>3420185</v>
      </c>
      <c r="I13" s="18">
        <f>F13-G13</f>
        <v>6825</v>
      </c>
    </row>
    <row r="14" spans="1:11" s="15" customFormat="1" ht="12.75" customHeight="1" x14ac:dyDescent="0.2">
      <c r="A14" s="16"/>
      <c r="B14" s="16"/>
      <c r="C14" s="17" t="s">
        <v>18</v>
      </c>
      <c r="D14" s="18">
        <v>1460119981</v>
      </c>
      <c r="E14" s="18">
        <v>-32477183</v>
      </c>
      <c r="F14" s="18">
        <f>D14+E14</f>
        <v>1427642798</v>
      </c>
      <c r="G14" s="18">
        <v>1425396047</v>
      </c>
      <c r="H14" s="18">
        <v>1324083234</v>
      </c>
      <c r="I14" s="18">
        <f>F14-G14</f>
        <v>2246751</v>
      </c>
    </row>
    <row r="15" spans="1:11" s="15" customFormat="1" ht="12.75" customHeight="1" x14ac:dyDescent="0.2">
      <c r="A15" s="16"/>
      <c r="B15" s="16"/>
      <c r="C15" s="17" t="s">
        <v>19</v>
      </c>
      <c r="D15" s="18">
        <v>26700699</v>
      </c>
      <c r="E15" s="18">
        <v>6928595</v>
      </c>
      <c r="F15" s="18">
        <f>D15+E15</f>
        <v>33629294</v>
      </c>
      <c r="G15" s="18">
        <v>33595086</v>
      </c>
      <c r="H15" s="18">
        <v>32217186</v>
      </c>
      <c r="I15" s="18">
        <f>F15-G15</f>
        <v>34208</v>
      </c>
    </row>
    <row r="16" spans="1:11" s="15" customFormat="1" ht="12.75" customHeight="1" x14ac:dyDescent="0.2">
      <c r="A16" s="16"/>
      <c r="B16" s="16"/>
      <c r="C16" s="17" t="s">
        <v>20</v>
      </c>
      <c r="D16" s="18">
        <v>103121379</v>
      </c>
      <c r="E16" s="18">
        <v>-31550778</v>
      </c>
      <c r="F16" s="18">
        <f t="shared" ref="F16:F20" si="1">D16+E16</f>
        <v>71570601</v>
      </c>
      <c r="G16" s="18">
        <v>71568702</v>
      </c>
      <c r="H16" s="18">
        <v>67157269</v>
      </c>
      <c r="I16" s="18">
        <f t="shared" ref="I16:I43" si="2">F16-G16</f>
        <v>1899</v>
      </c>
    </row>
    <row r="17" spans="1:12" s="15" customFormat="1" ht="12.75" customHeight="1" x14ac:dyDescent="0.2">
      <c r="A17" s="16"/>
      <c r="B17" s="16"/>
      <c r="C17" s="17" t="s">
        <v>21</v>
      </c>
      <c r="D17" s="18">
        <v>10285345</v>
      </c>
      <c r="E17" s="18">
        <v>1061179</v>
      </c>
      <c r="F17" s="18">
        <f t="shared" si="1"/>
        <v>11346524</v>
      </c>
      <c r="G17" s="18">
        <v>11346402</v>
      </c>
      <c r="H17" s="18">
        <v>11239449</v>
      </c>
      <c r="I17" s="18">
        <f t="shared" si="2"/>
        <v>122</v>
      </c>
    </row>
    <row r="18" spans="1:12" s="15" customFormat="1" ht="26.25" customHeight="1" x14ac:dyDescent="0.2">
      <c r="A18" s="16"/>
      <c r="B18" s="16"/>
      <c r="C18" s="17" t="s">
        <v>22</v>
      </c>
      <c r="D18" s="18">
        <v>21176527</v>
      </c>
      <c r="E18" s="18">
        <v>21707</v>
      </c>
      <c r="F18" s="18">
        <f t="shared" si="1"/>
        <v>21198234</v>
      </c>
      <c r="G18" s="18">
        <v>20747657</v>
      </c>
      <c r="H18" s="18">
        <v>20631245</v>
      </c>
      <c r="I18" s="18">
        <f t="shared" si="2"/>
        <v>450577</v>
      </c>
    </row>
    <row r="19" spans="1:12" s="15" customFormat="1" ht="26.25" customHeight="1" x14ac:dyDescent="0.2">
      <c r="A19" s="16"/>
      <c r="B19" s="16"/>
      <c r="C19" s="17" t="s">
        <v>23</v>
      </c>
      <c r="D19" s="18">
        <v>6448231</v>
      </c>
      <c r="E19" s="18">
        <v>159789</v>
      </c>
      <c r="F19" s="18">
        <f t="shared" si="1"/>
        <v>6608020</v>
      </c>
      <c r="G19" s="18">
        <v>6608020</v>
      </c>
      <c r="H19" s="18">
        <v>6568399</v>
      </c>
      <c r="I19" s="18">
        <f t="shared" si="2"/>
        <v>0</v>
      </c>
    </row>
    <row r="20" spans="1:12" s="15" customFormat="1" ht="26.25" customHeight="1" x14ac:dyDescent="0.2">
      <c r="A20" s="16"/>
      <c r="B20" s="16"/>
      <c r="C20" s="17" t="s">
        <v>24</v>
      </c>
      <c r="D20" s="18">
        <v>4225734</v>
      </c>
      <c r="E20" s="18">
        <v>-135444</v>
      </c>
      <c r="F20" s="18">
        <f t="shared" si="1"/>
        <v>4090290</v>
      </c>
      <c r="G20" s="18">
        <v>4090290</v>
      </c>
      <c r="H20" s="18">
        <v>4055514</v>
      </c>
      <c r="I20" s="18">
        <f t="shared" si="2"/>
        <v>0</v>
      </c>
      <c r="L20" s="23"/>
    </row>
    <row r="21" spans="1:12" s="24" customFormat="1" ht="12.75" customHeight="1" x14ac:dyDescent="0.2">
      <c r="A21" s="16"/>
      <c r="B21" s="16"/>
      <c r="C21" s="17" t="s">
        <v>25</v>
      </c>
      <c r="D21" s="18">
        <f>SUM(D22:D23)</f>
        <v>9725937244</v>
      </c>
      <c r="E21" s="18">
        <f>SUM(E22:E23)</f>
        <v>422815002</v>
      </c>
      <c r="F21" s="18">
        <f t="shared" ref="F21:G21" si="3">SUM(F22:F23)</f>
        <v>10148752246</v>
      </c>
      <c r="G21" s="18">
        <f t="shared" si="3"/>
        <v>9979144256</v>
      </c>
      <c r="H21" s="18">
        <f>SUM(H22:H23)</f>
        <v>9485779290</v>
      </c>
      <c r="I21" s="18">
        <f t="shared" si="2"/>
        <v>169607990</v>
      </c>
    </row>
    <row r="22" spans="1:12" s="24" customFormat="1" ht="12" customHeight="1" x14ac:dyDescent="0.2">
      <c r="A22" s="25"/>
      <c r="B22" s="25"/>
      <c r="C22" s="26" t="s">
        <v>26</v>
      </c>
      <c r="D22" s="27">
        <v>9251086050</v>
      </c>
      <c r="E22" s="27">
        <v>504199124</v>
      </c>
      <c r="F22" s="27">
        <f t="shared" ref="F22:F43" si="4">D22+E22</f>
        <v>9755285174</v>
      </c>
      <c r="G22" s="27">
        <v>9599176516</v>
      </c>
      <c r="H22" s="27">
        <v>9206356835</v>
      </c>
      <c r="I22" s="27">
        <f t="shared" si="2"/>
        <v>156108658</v>
      </c>
    </row>
    <row r="23" spans="1:12" s="24" customFormat="1" ht="12" customHeight="1" x14ac:dyDescent="0.2">
      <c r="A23" s="25"/>
      <c r="B23" s="25"/>
      <c r="C23" s="26" t="s">
        <v>27</v>
      </c>
      <c r="D23" s="27">
        <v>474851194</v>
      </c>
      <c r="E23" s="27">
        <v>-81384122</v>
      </c>
      <c r="F23" s="27">
        <f t="shared" si="4"/>
        <v>393467072</v>
      </c>
      <c r="G23" s="27">
        <v>379967740</v>
      </c>
      <c r="H23" s="27">
        <v>279422455</v>
      </c>
      <c r="I23" s="27">
        <f t="shared" si="2"/>
        <v>13499332</v>
      </c>
    </row>
    <row r="24" spans="1:12" s="15" customFormat="1" ht="26.25" customHeight="1" x14ac:dyDescent="0.2">
      <c r="A24" s="16"/>
      <c r="B24" s="16"/>
      <c r="C24" s="17" t="s">
        <v>28</v>
      </c>
      <c r="D24" s="18">
        <v>2629577173</v>
      </c>
      <c r="E24" s="18">
        <v>448707588</v>
      </c>
      <c r="F24" s="18">
        <f t="shared" si="4"/>
        <v>3078284761</v>
      </c>
      <c r="G24" s="18">
        <v>3076337814</v>
      </c>
      <c r="H24" s="18">
        <v>3034922989</v>
      </c>
      <c r="I24" s="18">
        <f t="shared" si="2"/>
        <v>1946947</v>
      </c>
    </row>
    <row r="25" spans="1:12" s="15" customFormat="1" ht="12.75" customHeight="1" x14ac:dyDescent="0.2">
      <c r="A25" s="16"/>
      <c r="B25" s="16"/>
      <c r="C25" s="17" t="s">
        <v>29</v>
      </c>
      <c r="D25" s="18">
        <v>25292009</v>
      </c>
      <c r="E25" s="18">
        <v>44783277</v>
      </c>
      <c r="F25" s="18">
        <f t="shared" si="4"/>
        <v>70075286</v>
      </c>
      <c r="G25" s="18">
        <v>69547200</v>
      </c>
      <c r="H25" s="18">
        <v>69083628</v>
      </c>
      <c r="I25" s="18">
        <f t="shared" si="2"/>
        <v>528086</v>
      </c>
    </row>
    <row r="26" spans="1:12" s="15" customFormat="1" ht="12.75" customHeight="1" x14ac:dyDescent="0.2">
      <c r="A26" s="16"/>
      <c r="B26" s="16"/>
      <c r="C26" s="17" t="s">
        <v>30</v>
      </c>
      <c r="D26" s="18">
        <v>45690916</v>
      </c>
      <c r="E26" s="18">
        <v>30629913</v>
      </c>
      <c r="F26" s="18">
        <f t="shared" si="4"/>
        <v>76320829</v>
      </c>
      <c r="G26" s="18">
        <v>75913714</v>
      </c>
      <c r="H26" s="18">
        <v>75477875</v>
      </c>
      <c r="I26" s="18">
        <f t="shared" si="2"/>
        <v>407115</v>
      </c>
    </row>
    <row r="27" spans="1:12" s="15" customFormat="1" ht="12.75" customHeight="1" x14ac:dyDescent="0.2">
      <c r="A27" s="16"/>
      <c r="B27" s="16"/>
      <c r="C27" s="17" t="s">
        <v>31</v>
      </c>
      <c r="D27" s="18">
        <v>170144260</v>
      </c>
      <c r="E27" s="18">
        <v>12097283</v>
      </c>
      <c r="F27" s="18">
        <f t="shared" si="4"/>
        <v>182241543</v>
      </c>
      <c r="G27" s="18">
        <v>175418754</v>
      </c>
      <c r="H27" s="18">
        <v>172338508</v>
      </c>
      <c r="I27" s="18">
        <f t="shared" si="2"/>
        <v>6822789</v>
      </c>
    </row>
    <row r="28" spans="1:12" s="15" customFormat="1" ht="12.75" customHeight="1" x14ac:dyDescent="0.2">
      <c r="A28" s="16"/>
      <c r="B28" s="16"/>
      <c r="C28" s="17" t="s">
        <v>32</v>
      </c>
      <c r="D28" s="18">
        <v>238398842</v>
      </c>
      <c r="E28" s="18">
        <v>-5717610</v>
      </c>
      <c r="F28" s="18">
        <f t="shared" si="4"/>
        <v>232681232</v>
      </c>
      <c r="G28" s="18">
        <v>232681228</v>
      </c>
      <c r="H28" s="18">
        <v>224942575</v>
      </c>
      <c r="I28" s="18">
        <f t="shared" si="2"/>
        <v>4</v>
      </c>
    </row>
    <row r="29" spans="1:12" s="15" customFormat="1" ht="12.75" customHeight="1" x14ac:dyDescent="0.2">
      <c r="A29" s="16"/>
      <c r="B29" s="16"/>
      <c r="C29" s="17" t="s">
        <v>33</v>
      </c>
      <c r="D29" s="18">
        <v>102942617</v>
      </c>
      <c r="E29" s="18">
        <v>-1622359</v>
      </c>
      <c r="F29" s="18">
        <f t="shared" si="4"/>
        <v>101320258</v>
      </c>
      <c r="G29" s="18">
        <v>101319377</v>
      </c>
      <c r="H29" s="18">
        <v>100170826</v>
      </c>
      <c r="I29" s="18">
        <f t="shared" si="2"/>
        <v>881</v>
      </c>
    </row>
    <row r="30" spans="1:12" s="15" customFormat="1" ht="12.75" customHeight="1" x14ac:dyDescent="0.2">
      <c r="A30" s="16"/>
      <c r="B30" s="16"/>
      <c r="C30" s="17" t="s">
        <v>34</v>
      </c>
      <c r="D30" s="18">
        <v>148068914</v>
      </c>
      <c r="E30" s="18">
        <v>2568019</v>
      </c>
      <c r="F30" s="18">
        <f>D30+E30</f>
        <v>150636933</v>
      </c>
      <c r="G30" s="18">
        <v>150189606</v>
      </c>
      <c r="H30" s="18">
        <v>149050785</v>
      </c>
      <c r="I30" s="18">
        <f>F30-G30</f>
        <v>447327</v>
      </c>
    </row>
    <row r="31" spans="1:12" s="15" customFormat="1" ht="26.25" customHeight="1" x14ac:dyDescent="0.2">
      <c r="A31" s="16"/>
      <c r="B31" s="16"/>
      <c r="C31" s="17" t="s">
        <v>35</v>
      </c>
      <c r="D31" s="18">
        <v>41019131</v>
      </c>
      <c r="E31" s="18">
        <v>1461060</v>
      </c>
      <c r="F31" s="18">
        <f>D31+E31</f>
        <v>42480191</v>
      </c>
      <c r="G31" s="18">
        <v>42456268</v>
      </c>
      <c r="H31" s="18">
        <v>40933088</v>
      </c>
      <c r="I31" s="18">
        <f>F31-G31</f>
        <v>23923</v>
      </c>
    </row>
    <row r="32" spans="1:12" s="15" customFormat="1" ht="12.75" customHeight="1" x14ac:dyDescent="0.2">
      <c r="A32" s="28"/>
      <c r="B32" s="28"/>
      <c r="C32" s="17" t="s">
        <v>36</v>
      </c>
      <c r="D32" s="18">
        <v>63469431</v>
      </c>
      <c r="E32" s="18">
        <v>3907279</v>
      </c>
      <c r="F32" s="18">
        <f>D32+E32</f>
        <v>67376710</v>
      </c>
      <c r="G32" s="18">
        <v>67168350</v>
      </c>
      <c r="H32" s="18">
        <v>66319123</v>
      </c>
      <c r="I32" s="18">
        <f>F32-G32</f>
        <v>208360</v>
      </c>
    </row>
    <row r="33" spans="1:10" s="15" customFormat="1" ht="12.75" customHeight="1" x14ac:dyDescent="0.2">
      <c r="A33" s="16"/>
      <c r="B33" s="16"/>
      <c r="C33" s="17" t="s">
        <v>37</v>
      </c>
      <c r="D33" s="18">
        <v>99589492</v>
      </c>
      <c r="E33" s="18">
        <v>11645484</v>
      </c>
      <c r="F33" s="18">
        <f>D33+E33</f>
        <v>111234976</v>
      </c>
      <c r="G33" s="18">
        <v>110610680</v>
      </c>
      <c r="H33" s="18">
        <v>110368986</v>
      </c>
      <c r="I33" s="18">
        <f>F33-G33</f>
        <v>624296</v>
      </c>
    </row>
    <row r="34" spans="1:10" s="15" customFormat="1" ht="12.75" customHeight="1" x14ac:dyDescent="0.2">
      <c r="A34" s="16"/>
      <c r="B34" s="16"/>
      <c r="C34" s="17" t="s">
        <v>38</v>
      </c>
      <c r="D34" s="18">
        <v>227336922</v>
      </c>
      <c r="E34" s="18">
        <v>109352782</v>
      </c>
      <c r="F34" s="18">
        <f>D34+E34</f>
        <v>336689704</v>
      </c>
      <c r="G34" s="18">
        <v>336674871</v>
      </c>
      <c r="H34" s="18">
        <v>329796093</v>
      </c>
      <c r="I34" s="18">
        <f>F34-G34</f>
        <v>14833</v>
      </c>
    </row>
    <row r="35" spans="1:10" s="15" customFormat="1" ht="12.75" customHeight="1" x14ac:dyDescent="0.2">
      <c r="A35" s="16"/>
      <c r="B35" s="16"/>
      <c r="C35" s="17" t="s">
        <v>39</v>
      </c>
      <c r="D35" s="18">
        <v>97926347</v>
      </c>
      <c r="E35" s="18">
        <v>52288154</v>
      </c>
      <c r="F35" s="18">
        <f t="shared" si="4"/>
        <v>150214501</v>
      </c>
      <c r="G35" s="18">
        <v>150214501</v>
      </c>
      <c r="H35" s="18">
        <v>128558563</v>
      </c>
      <c r="I35" s="18">
        <f t="shared" si="2"/>
        <v>0</v>
      </c>
    </row>
    <row r="36" spans="1:10" s="15" customFormat="1" ht="12.75" customHeight="1" x14ac:dyDescent="0.2">
      <c r="A36" s="16"/>
      <c r="B36" s="16"/>
      <c r="C36" s="17" t="s">
        <v>40</v>
      </c>
      <c r="D36" s="18">
        <v>6162449</v>
      </c>
      <c r="E36" s="18">
        <v>-322024</v>
      </c>
      <c r="F36" s="18">
        <f t="shared" si="4"/>
        <v>5840425</v>
      </c>
      <c r="G36" s="18">
        <v>5840425</v>
      </c>
      <c r="H36" s="18">
        <v>5791312</v>
      </c>
      <c r="I36" s="18">
        <f t="shared" si="2"/>
        <v>0</v>
      </c>
    </row>
    <row r="37" spans="1:10" s="15" customFormat="1" ht="26.25" customHeight="1" x14ac:dyDescent="0.2">
      <c r="A37" s="16"/>
      <c r="B37" s="16"/>
      <c r="C37" s="17" t="s">
        <v>41</v>
      </c>
      <c r="D37" s="18">
        <v>25106814</v>
      </c>
      <c r="E37" s="18">
        <v>-1250509</v>
      </c>
      <c r="F37" s="18">
        <f>D37+E37</f>
        <v>23856305</v>
      </c>
      <c r="G37" s="18">
        <v>22963669</v>
      </c>
      <c r="H37" s="18">
        <v>22840897</v>
      </c>
      <c r="I37" s="18">
        <f>F37-G37</f>
        <v>892636</v>
      </c>
    </row>
    <row r="38" spans="1:10" s="15" customFormat="1" ht="12.75" customHeight="1" x14ac:dyDescent="0.2">
      <c r="A38" s="16"/>
      <c r="B38" s="16"/>
      <c r="C38" s="17" t="s">
        <v>42</v>
      </c>
      <c r="D38" s="18">
        <v>18139800</v>
      </c>
      <c r="E38" s="18">
        <v>359825616</v>
      </c>
      <c r="F38" s="18">
        <f t="shared" si="4"/>
        <v>377965416</v>
      </c>
      <c r="G38" s="18">
        <v>377965416</v>
      </c>
      <c r="H38" s="18">
        <v>377080825</v>
      </c>
      <c r="I38" s="18">
        <f t="shared" si="2"/>
        <v>0</v>
      </c>
    </row>
    <row r="39" spans="1:10" s="15" customFormat="1" ht="12.75" customHeight="1" x14ac:dyDescent="0.2">
      <c r="A39" s="16"/>
      <c r="B39" s="16"/>
      <c r="C39" s="17" t="s">
        <v>43</v>
      </c>
      <c r="D39" s="18">
        <v>2760000</v>
      </c>
      <c r="E39" s="18">
        <v>-515985</v>
      </c>
      <c r="F39" s="18">
        <f t="shared" si="4"/>
        <v>2244015</v>
      </c>
      <c r="G39" s="18">
        <v>2244015</v>
      </c>
      <c r="H39" s="18">
        <v>1900915</v>
      </c>
      <c r="I39" s="18">
        <f t="shared" si="2"/>
        <v>0</v>
      </c>
    </row>
    <row r="40" spans="1:10" s="15" customFormat="1" ht="12.75" customHeight="1" x14ac:dyDescent="0.2">
      <c r="A40" s="16"/>
      <c r="B40" s="16"/>
      <c r="C40" s="17" t="s">
        <v>44</v>
      </c>
      <c r="D40" s="18">
        <v>656700913</v>
      </c>
      <c r="E40" s="18">
        <v>-177968719</v>
      </c>
      <c r="F40" s="18">
        <f t="shared" si="4"/>
        <v>478732194</v>
      </c>
      <c r="G40" s="18">
        <v>478732194</v>
      </c>
      <c r="H40" s="18">
        <v>478732194</v>
      </c>
      <c r="I40" s="18">
        <f t="shared" si="2"/>
        <v>0</v>
      </c>
    </row>
    <row r="41" spans="1:10" s="15" customFormat="1" ht="12.75" customHeight="1" x14ac:dyDescent="0.2">
      <c r="A41" s="16"/>
      <c r="B41" s="16"/>
      <c r="C41" s="17" t="s">
        <v>45</v>
      </c>
      <c r="D41" s="18">
        <v>3638050613</v>
      </c>
      <c r="E41" s="18">
        <v>-1913332414</v>
      </c>
      <c r="F41" s="18">
        <f t="shared" si="4"/>
        <v>1724718199</v>
      </c>
      <c r="G41" s="18">
        <v>0</v>
      </c>
      <c r="H41" s="18">
        <v>0</v>
      </c>
      <c r="I41" s="18">
        <f t="shared" si="2"/>
        <v>1724718199</v>
      </c>
    </row>
    <row r="42" spans="1:10" s="15" customFormat="1" ht="12.75" customHeight="1" x14ac:dyDescent="0.2">
      <c r="A42" s="16"/>
      <c r="B42" s="16"/>
      <c r="C42" s="17" t="s">
        <v>46</v>
      </c>
      <c r="D42" s="18">
        <v>1343002120</v>
      </c>
      <c r="E42" s="18">
        <v>157743803</v>
      </c>
      <c r="F42" s="18">
        <f t="shared" si="4"/>
        <v>1500745923</v>
      </c>
      <c r="G42" s="18">
        <v>1500745923</v>
      </c>
      <c r="H42" s="18">
        <v>1500745923</v>
      </c>
      <c r="I42" s="18">
        <f t="shared" si="2"/>
        <v>0</v>
      </c>
    </row>
    <row r="43" spans="1:10" s="22" customFormat="1" ht="13.5" customHeight="1" x14ac:dyDescent="0.2">
      <c r="A43" s="29"/>
      <c r="B43" s="29"/>
      <c r="C43" s="17" t="s">
        <v>47</v>
      </c>
      <c r="D43" s="18">
        <v>7288204166</v>
      </c>
      <c r="E43" s="18">
        <v>235894654</v>
      </c>
      <c r="F43" s="18">
        <f t="shared" si="4"/>
        <v>7524098820</v>
      </c>
      <c r="G43" s="18">
        <v>7524098820</v>
      </c>
      <c r="H43" s="18">
        <v>7524098820</v>
      </c>
      <c r="I43" s="18">
        <f t="shared" si="2"/>
        <v>0</v>
      </c>
    </row>
    <row r="44" spans="1:10" s="15" customFormat="1" ht="6" customHeight="1" x14ac:dyDescent="0.2">
      <c r="A44" s="30"/>
      <c r="B44" s="30"/>
      <c r="C44" s="24"/>
      <c r="D44" s="23"/>
      <c r="E44" s="23"/>
      <c r="F44" s="31"/>
      <c r="G44" s="23"/>
      <c r="H44" s="23"/>
      <c r="I44" s="23"/>
    </row>
    <row r="45" spans="1:10" s="15" customFormat="1" x14ac:dyDescent="0.2">
      <c r="A45" s="19" t="s">
        <v>48</v>
      </c>
      <c r="B45" s="19"/>
      <c r="C45" s="19"/>
      <c r="D45" s="20">
        <f t="shared" ref="D45:I45" si="5">SUM(D46:D56,D59:D78)</f>
        <v>41272558822</v>
      </c>
      <c r="E45" s="20">
        <f t="shared" si="5"/>
        <v>246867532</v>
      </c>
      <c r="F45" s="20">
        <f t="shared" si="5"/>
        <v>41519426354</v>
      </c>
      <c r="G45" s="20">
        <f t="shared" si="5"/>
        <v>41190010674</v>
      </c>
      <c r="H45" s="20">
        <f t="shared" si="5"/>
        <v>40601786115</v>
      </c>
      <c r="I45" s="20">
        <f t="shared" si="5"/>
        <v>329415680</v>
      </c>
    </row>
    <row r="46" spans="1:10" s="32" customFormat="1" x14ac:dyDescent="0.2">
      <c r="A46" s="16"/>
      <c r="B46" s="16"/>
      <c r="C46" s="17" t="s">
        <v>15</v>
      </c>
      <c r="D46" s="18">
        <v>0</v>
      </c>
      <c r="E46" s="18">
        <v>0</v>
      </c>
      <c r="F46" s="18">
        <f t="shared" ref="F46:F78" si="6">D46+E46</f>
        <v>0</v>
      </c>
      <c r="G46" s="18">
        <v>0</v>
      </c>
      <c r="H46" s="18">
        <v>0</v>
      </c>
      <c r="I46" s="18">
        <f>F46-G46</f>
        <v>0</v>
      </c>
      <c r="J46" s="2"/>
    </row>
    <row r="47" spans="1:10" s="32" customFormat="1" x14ac:dyDescent="0.2">
      <c r="A47" s="16"/>
      <c r="B47" s="16"/>
      <c r="C47" s="17" t="s">
        <v>16</v>
      </c>
      <c r="D47" s="18">
        <v>1937040</v>
      </c>
      <c r="E47" s="18">
        <v>26307735</v>
      </c>
      <c r="F47" s="18">
        <f t="shared" si="6"/>
        <v>28244775</v>
      </c>
      <c r="G47" s="18">
        <v>28068478</v>
      </c>
      <c r="H47" s="18">
        <v>28068478</v>
      </c>
      <c r="I47" s="18">
        <f t="shared" ref="I47:I78" si="7">F47-G47</f>
        <v>176297</v>
      </c>
      <c r="J47" s="2"/>
    </row>
    <row r="48" spans="1:10" s="32" customFormat="1" x14ac:dyDescent="0.2">
      <c r="A48" s="16"/>
      <c r="B48" s="16"/>
      <c r="C48" s="17" t="s">
        <v>17</v>
      </c>
      <c r="D48" s="18">
        <v>0</v>
      </c>
      <c r="E48" s="18">
        <v>8767207</v>
      </c>
      <c r="F48" s="18">
        <f t="shared" si="6"/>
        <v>8767207</v>
      </c>
      <c r="G48" s="18">
        <v>7025806</v>
      </c>
      <c r="H48" s="18">
        <v>2612194</v>
      </c>
      <c r="I48" s="18">
        <f t="shared" si="7"/>
        <v>1741401</v>
      </c>
      <c r="J48" s="2"/>
    </row>
    <row r="49" spans="1:10" s="32" customFormat="1" x14ac:dyDescent="0.2">
      <c r="A49" s="16"/>
      <c r="B49" s="16"/>
      <c r="C49" s="17" t="s">
        <v>18</v>
      </c>
      <c r="D49" s="18">
        <v>0</v>
      </c>
      <c r="E49" s="18">
        <v>1072800</v>
      </c>
      <c r="F49" s="18">
        <f t="shared" si="6"/>
        <v>1072800</v>
      </c>
      <c r="G49" s="18">
        <v>1072800</v>
      </c>
      <c r="H49" s="18">
        <v>1072800</v>
      </c>
      <c r="I49" s="18">
        <f t="shared" si="7"/>
        <v>0</v>
      </c>
      <c r="J49" s="2"/>
    </row>
    <row r="50" spans="1:10" s="32" customFormat="1" x14ac:dyDescent="0.2">
      <c r="A50" s="16"/>
      <c r="B50" s="16"/>
      <c r="C50" s="17" t="s">
        <v>19</v>
      </c>
      <c r="D50" s="18">
        <v>0</v>
      </c>
      <c r="E50" s="18">
        <v>0</v>
      </c>
      <c r="F50" s="18">
        <f t="shared" si="6"/>
        <v>0</v>
      </c>
      <c r="G50" s="18">
        <v>0</v>
      </c>
      <c r="H50" s="18">
        <v>0</v>
      </c>
      <c r="I50" s="18">
        <f t="shared" si="7"/>
        <v>0</v>
      </c>
      <c r="J50" s="2"/>
    </row>
    <row r="51" spans="1:10" s="32" customFormat="1" x14ac:dyDescent="0.2">
      <c r="A51" s="16"/>
      <c r="B51" s="16"/>
      <c r="C51" s="17" t="s">
        <v>20</v>
      </c>
      <c r="D51" s="18">
        <v>0</v>
      </c>
      <c r="E51" s="18">
        <v>0</v>
      </c>
      <c r="F51" s="18">
        <f t="shared" si="6"/>
        <v>0</v>
      </c>
      <c r="G51" s="18">
        <v>0</v>
      </c>
      <c r="H51" s="18">
        <v>0</v>
      </c>
      <c r="I51" s="18">
        <f t="shared" si="7"/>
        <v>0</v>
      </c>
      <c r="J51" s="2"/>
    </row>
    <row r="52" spans="1:10" s="32" customFormat="1" x14ac:dyDescent="0.2">
      <c r="A52" s="28"/>
      <c r="B52" s="28"/>
      <c r="C52" s="17" t="s">
        <v>21</v>
      </c>
      <c r="D52" s="18">
        <v>0</v>
      </c>
      <c r="E52" s="18">
        <v>0</v>
      </c>
      <c r="F52" s="18">
        <f t="shared" si="6"/>
        <v>0</v>
      </c>
      <c r="G52" s="18">
        <v>0</v>
      </c>
      <c r="H52" s="18">
        <v>0</v>
      </c>
      <c r="I52" s="18">
        <f t="shared" si="7"/>
        <v>0</v>
      </c>
      <c r="J52" s="2"/>
    </row>
    <row r="53" spans="1:10" s="32" customFormat="1" ht="25.5" x14ac:dyDescent="0.2">
      <c r="A53" s="16"/>
      <c r="B53" s="16"/>
      <c r="C53" s="17" t="s">
        <v>22</v>
      </c>
      <c r="D53" s="18">
        <f>SUM(D54:D55)</f>
        <v>0</v>
      </c>
      <c r="E53" s="18">
        <v>601503</v>
      </c>
      <c r="F53" s="18">
        <f>SUM(D53:E53)</f>
        <v>601503</v>
      </c>
      <c r="G53" s="18">
        <v>601503</v>
      </c>
      <c r="H53" s="18">
        <v>592860</v>
      </c>
      <c r="I53" s="18">
        <f t="shared" si="7"/>
        <v>0</v>
      </c>
      <c r="J53" s="2"/>
    </row>
    <row r="54" spans="1:10" s="34" customFormat="1" ht="25.5" x14ac:dyDescent="0.2">
      <c r="A54" s="25"/>
      <c r="B54" s="25"/>
      <c r="C54" s="17" t="s">
        <v>23</v>
      </c>
      <c r="D54" s="27">
        <v>0</v>
      </c>
      <c r="E54" s="27">
        <v>0</v>
      </c>
      <c r="F54" s="27">
        <f t="shared" si="6"/>
        <v>0</v>
      </c>
      <c r="G54" s="27">
        <v>0</v>
      </c>
      <c r="H54" s="27">
        <v>0</v>
      </c>
      <c r="I54" s="27">
        <f t="shared" si="7"/>
        <v>0</v>
      </c>
      <c r="J54" s="33"/>
    </row>
    <row r="55" spans="1:10" s="34" customFormat="1" ht="25.5" x14ac:dyDescent="0.2">
      <c r="A55" s="25"/>
      <c r="B55" s="25"/>
      <c r="C55" s="17" t="s">
        <v>24</v>
      </c>
      <c r="D55" s="27">
        <v>0</v>
      </c>
      <c r="E55" s="27">
        <v>0</v>
      </c>
      <c r="F55" s="27">
        <f t="shared" si="6"/>
        <v>0</v>
      </c>
      <c r="G55" s="27">
        <v>0</v>
      </c>
      <c r="H55" s="27">
        <v>0</v>
      </c>
      <c r="I55" s="27">
        <f t="shared" si="7"/>
        <v>0</v>
      </c>
      <c r="J55" s="33"/>
    </row>
    <row r="56" spans="1:10" s="32" customFormat="1" x14ac:dyDescent="0.2">
      <c r="A56" s="16"/>
      <c r="B56" s="16"/>
      <c r="C56" s="17" t="s">
        <v>25</v>
      </c>
      <c r="D56" s="18">
        <f>SUM(D57:D58)</f>
        <v>20778042553</v>
      </c>
      <c r="E56" s="18">
        <f t="shared" ref="E56:H56" si="8">SUM(E57:E58)</f>
        <v>172098356</v>
      </c>
      <c r="F56" s="18">
        <f t="shared" si="6"/>
        <v>20950140909</v>
      </c>
      <c r="G56" s="18">
        <f t="shared" si="8"/>
        <v>20628310608</v>
      </c>
      <c r="H56" s="18">
        <f t="shared" si="8"/>
        <v>20549941531</v>
      </c>
      <c r="I56" s="18">
        <f t="shared" si="7"/>
        <v>321830301</v>
      </c>
      <c r="J56" s="2"/>
    </row>
    <row r="57" spans="1:10" s="34" customFormat="1" ht="12" x14ac:dyDescent="0.2">
      <c r="A57" s="25"/>
      <c r="B57" s="25"/>
      <c r="C57" s="26" t="s">
        <v>26</v>
      </c>
      <c r="D57" s="27">
        <v>2767396478</v>
      </c>
      <c r="E57" s="27">
        <v>134799896</v>
      </c>
      <c r="F57" s="27">
        <f t="shared" si="6"/>
        <v>2902196374</v>
      </c>
      <c r="G57" s="27">
        <v>2874137142</v>
      </c>
      <c r="H57" s="27">
        <v>2850584361</v>
      </c>
      <c r="I57" s="27">
        <f t="shared" si="7"/>
        <v>28059232</v>
      </c>
      <c r="J57" s="33"/>
    </row>
    <row r="58" spans="1:10" s="34" customFormat="1" ht="12" x14ac:dyDescent="0.2">
      <c r="A58" s="35"/>
      <c r="B58" s="35"/>
      <c r="C58" s="36" t="s">
        <v>27</v>
      </c>
      <c r="D58" s="37">
        <v>18010646075</v>
      </c>
      <c r="E58" s="37">
        <v>37298460</v>
      </c>
      <c r="F58" s="37">
        <f>D58+E58</f>
        <v>18047944535</v>
      </c>
      <c r="G58" s="37">
        <v>17754173466</v>
      </c>
      <c r="H58" s="37">
        <v>17699357170</v>
      </c>
      <c r="I58" s="37">
        <f t="shared" si="7"/>
        <v>293771069</v>
      </c>
      <c r="J58" s="33"/>
    </row>
    <row r="59" spans="1:10" s="32" customFormat="1" ht="25.5" x14ac:dyDescent="0.2">
      <c r="A59" s="16"/>
      <c r="B59" s="16"/>
      <c r="C59" s="17" t="s">
        <v>28</v>
      </c>
      <c r="D59" s="18">
        <v>52450119</v>
      </c>
      <c r="E59" s="18">
        <v>10814363</v>
      </c>
      <c r="F59" s="18">
        <f t="shared" si="6"/>
        <v>63264482</v>
      </c>
      <c r="G59" s="18">
        <v>63249793</v>
      </c>
      <c r="H59" s="18">
        <v>62078172</v>
      </c>
      <c r="I59" s="18">
        <f t="shared" si="7"/>
        <v>14689</v>
      </c>
      <c r="J59" s="2"/>
    </row>
    <row r="60" spans="1:10" s="32" customFormat="1" x14ac:dyDescent="0.2">
      <c r="A60" s="16"/>
      <c r="B60" s="16"/>
      <c r="C60" s="17" t="s">
        <v>29</v>
      </c>
      <c r="D60" s="18">
        <v>2527307</v>
      </c>
      <c r="E60" s="18">
        <v>472693</v>
      </c>
      <c r="F60" s="18">
        <f t="shared" si="6"/>
        <v>3000000</v>
      </c>
      <c r="G60" s="18">
        <v>2703357</v>
      </c>
      <c r="H60" s="18">
        <v>2703357</v>
      </c>
      <c r="I60" s="18">
        <f t="shared" si="7"/>
        <v>296643</v>
      </c>
      <c r="J60" s="2"/>
    </row>
    <row r="61" spans="1:10" s="32" customFormat="1" x14ac:dyDescent="0.2">
      <c r="A61" s="16"/>
      <c r="B61" s="16"/>
      <c r="C61" s="17" t="s">
        <v>30</v>
      </c>
      <c r="D61" s="18">
        <v>0</v>
      </c>
      <c r="E61" s="18">
        <v>0</v>
      </c>
      <c r="F61" s="18">
        <f t="shared" si="6"/>
        <v>0</v>
      </c>
      <c r="G61" s="18">
        <v>0</v>
      </c>
      <c r="H61" s="18">
        <v>0</v>
      </c>
      <c r="I61" s="18">
        <f t="shared" si="7"/>
        <v>0</v>
      </c>
      <c r="J61" s="2"/>
    </row>
    <row r="62" spans="1:10" s="32" customFormat="1" x14ac:dyDescent="0.2">
      <c r="A62" s="16"/>
      <c r="B62" s="16"/>
      <c r="C62" s="17" t="s">
        <v>31</v>
      </c>
      <c r="D62" s="18">
        <v>0</v>
      </c>
      <c r="E62" s="18">
        <v>5998</v>
      </c>
      <c r="F62" s="18">
        <f t="shared" si="6"/>
        <v>5998</v>
      </c>
      <c r="G62" s="18">
        <v>5998</v>
      </c>
      <c r="H62" s="18">
        <v>5998</v>
      </c>
      <c r="I62" s="18">
        <f t="shared" si="7"/>
        <v>0</v>
      </c>
      <c r="J62" s="2"/>
    </row>
    <row r="63" spans="1:10" s="32" customFormat="1" x14ac:dyDescent="0.2">
      <c r="A63" s="16"/>
      <c r="B63" s="16"/>
      <c r="C63" s="17" t="s">
        <v>32</v>
      </c>
      <c r="D63" s="18">
        <v>1411906813</v>
      </c>
      <c r="E63" s="18">
        <v>84147783</v>
      </c>
      <c r="F63" s="18">
        <f t="shared" si="6"/>
        <v>1496054596</v>
      </c>
      <c r="G63" s="18">
        <v>1491542209</v>
      </c>
      <c r="H63" s="18">
        <v>1012079662</v>
      </c>
      <c r="I63" s="18">
        <f t="shared" si="7"/>
        <v>4512387</v>
      </c>
      <c r="J63" s="2"/>
    </row>
    <row r="64" spans="1:10" s="32" customFormat="1" x14ac:dyDescent="0.2">
      <c r="A64" s="16"/>
      <c r="B64" s="16"/>
      <c r="C64" s="17" t="s">
        <v>33</v>
      </c>
      <c r="D64" s="18">
        <v>25000000</v>
      </c>
      <c r="E64" s="18">
        <v>0</v>
      </c>
      <c r="F64" s="18">
        <f t="shared" si="6"/>
        <v>25000000</v>
      </c>
      <c r="G64" s="18">
        <v>24999126</v>
      </c>
      <c r="H64" s="18">
        <v>450877</v>
      </c>
      <c r="I64" s="18">
        <f t="shared" si="7"/>
        <v>874</v>
      </c>
      <c r="J64" s="2"/>
    </row>
    <row r="65" spans="1:10" s="32" customFormat="1" ht="12.75" customHeight="1" x14ac:dyDescent="0.2">
      <c r="A65" s="16"/>
      <c r="B65" s="16"/>
      <c r="C65" s="17" t="s">
        <v>34</v>
      </c>
      <c r="D65" s="18">
        <v>0</v>
      </c>
      <c r="E65" s="18">
        <v>0</v>
      </c>
      <c r="F65" s="18">
        <f t="shared" si="6"/>
        <v>0</v>
      </c>
      <c r="G65" s="18">
        <v>0</v>
      </c>
      <c r="H65" s="18">
        <v>0</v>
      </c>
      <c r="I65" s="18">
        <f t="shared" si="7"/>
        <v>0</v>
      </c>
      <c r="J65" s="2"/>
    </row>
    <row r="66" spans="1:10" s="32" customFormat="1" ht="25.5" x14ac:dyDescent="0.2">
      <c r="A66" s="28"/>
      <c r="B66" s="28"/>
      <c r="C66" s="17" t="s">
        <v>35</v>
      </c>
      <c r="D66" s="18">
        <v>0</v>
      </c>
      <c r="E66" s="18">
        <v>0</v>
      </c>
      <c r="F66" s="18">
        <f t="shared" si="6"/>
        <v>0</v>
      </c>
      <c r="G66" s="18">
        <v>0</v>
      </c>
      <c r="H66" s="18">
        <v>0</v>
      </c>
      <c r="I66" s="18">
        <f t="shared" si="7"/>
        <v>0</v>
      </c>
      <c r="J66" s="2"/>
    </row>
    <row r="67" spans="1:10" s="32" customFormat="1" x14ac:dyDescent="0.2">
      <c r="A67" s="16"/>
      <c r="B67" s="16"/>
      <c r="C67" s="17" t="s">
        <v>36</v>
      </c>
      <c r="D67" s="18">
        <v>0</v>
      </c>
      <c r="E67" s="18">
        <v>34540264</v>
      </c>
      <c r="F67" s="18">
        <f t="shared" si="6"/>
        <v>34540264</v>
      </c>
      <c r="G67" s="18">
        <v>34311487</v>
      </c>
      <c r="H67" s="18">
        <v>34311487</v>
      </c>
      <c r="I67" s="18">
        <f t="shared" si="7"/>
        <v>228777</v>
      </c>
      <c r="J67" s="2"/>
    </row>
    <row r="68" spans="1:10" s="32" customFormat="1" x14ac:dyDescent="0.2">
      <c r="A68" s="16"/>
      <c r="B68" s="16"/>
      <c r="C68" s="17" t="s">
        <v>37</v>
      </c>
      <c r="D68" s="18">
        <v>0</v>
      </c>
      <c r="E68" s="18">
        <v>4286635</v>
      </c>
      <c r="F68" s="18">
        <f t="shared" si="6"/>
        <v>4286635</v>
      </c>
      <c r="G68" s="18">
        <v>4286635</v>
      </c>
      <c r="H68" s="18">
        <v>4286635</v>
      </c>
      <c r="I68" s="18">
        <f t="shared" si="7"/>
        <v>0</v>
      </c>
      <c r="J68" s="2"/>
    </row>
    <row r="69" spans="1:10" s="32" customFormat="1" x14ac:dyDescent="0.2">
      <c r="A69" s="16"/>
      <c r="B69" s="16"/>
      <c r="C69" s="17" t="s">
        <v>38</v>
      </c>
      <c r="D69" s="18">
        <v>0</v>
      </c>
      <c r="E69" s="18">
        <v>0</v>
      </c>
      <c r="F69" s="18">
        <f t="shared" si="6"/>
        <v>0</v>
      </c>
      <c r="G69" s="18">
        <v>0</v>
      </c>
      <c r="H69" s="18">
        <v>0</v>
      </c>
      <c r="I69" s="18">
        <f t="shared" si="7"/>
        <v>0</v>
      </c>
      <c r="J69" s="2"/>
    </row>
    <row r="70" spans="1:10" s="32" customFormat="1" x14ac:dyDescent="0.2">
      <c r="A70" s="16"/>
      <c r="B70" s="16"/>
      <c r="C70" s="17" t="s">
        <v>39</v>
      </c>
      <c r="D70" s="18">
        <v>0</v>
      </c>
      <c r="E70" s="18">
        <v>0</v>
      </c>
      <c r="F70" s="18">
        <f t="shared" si="6"/>
        <v>0</v>
      </c>
      <c r="G70" s="18">
        <v>0</v>
      </c>
      <c r="H70" s="18">
        <v>0</v>
      </c>
      <c r="I70" s="18">
        <f t="shared" si="7"/>
        <v>0</v>
      </c>
      <c r="J70" s="2"/>
    </row>
    <row r="71" spans="1:10" s="32" customFormat="1" x14ac:dyDescent="0.2">
      <c r="A71" s="16"/>
      <c r="B71" s="16"/>
      <c r="C71" s="17" t="s">
        <v>40</v>
      </c>
      <c r="D71" s="18">
        <v>0</v>
      </c>
      <c r="E71" s="18">
        <v>0</v>
      </c>
      <c r="F71" s="18">
        <f t="shared" si="6"/>
        <v>0</v>
      </c>
      <c r="G71" s="18">
        <v>0</v>
      </c>
      <c r="H71" s="18">
        <v>0</v>
      </c>
      <c r="I71" s="18">
        <f t="shared" si="7"/>
        <v>0</v>
      </c>
      <c r="J71" s="2"/>
    </row>
    <row r="72" spans="1:10" s="32" customFormat="1" ht="25.5" x14ac:dyDescent="0.2">
      <c r="A72" s="16"/>
      <c r="B72" s="16"/>
      <c r="C72" s="17" t="s">
        <v>41</v>
      </c>
      <c r="D72" s="18">
        <v>0</v>
      </c>
      <c r="E72" s="18">
        <v>0</v>
      </c>
      <c r="F72" s="18">
        <f t="shared" si="6"/>
        <v>0</v>
      </c>
      <c r="G72" s="18">
        <v>0</v>
      </c>
      <c r="H72" s="18">
        <v>0</v>
      </c>
      <c r="I72" s="18">
        <f t="shared" si="7"/>
        <v>0</v>
      </c>
      <c r="J72" s="2"/>
    </row>
    <row r="73" spans="1:10" s="32" customFormat="1" x14ac:dyDescent="0.2">
      <c r="A73" s="28"/>
      <c r="B73" s="28"/>
      <c r="C73" s="17" t="s">
        <v>42</v>
      </c>
      <c r="D73" s="18">
        <v>1600000000</v>
      </c>
      <c r="E73" s="18">
        <v>316563472</v>
      </c>
      <c r="F73" s="18">
        <f t="shared" si="6"/>
        <v>1916563472</v>
      </c>
      <c r="G73" s="18">
        <v>1916563472</v>
      </c>
      <c r="H73" s="18">
        <v>1916563472</v>
      </c>
      <c r="I73" s="18">
        <f t="shared" si="7"/>
        <v>0</v>
      </c>
      <c r="J73" s="2"/>
    </row>
    <row r="74" spans="1:10" s="32" customFormat="1" x14ac:dyDescent="0.2">
      <c r="A74" s="28"/>
      <c r="B74" s="28"/>
      <c r="C74" s="17" t="s">
        <v>43</v>
      </c>
      <c r="D74" s="18">
        <v>0</v>
      </c>
      <c r="E74" s="18">
        <v>0</v>
      </c>
      <c r="F74" s="18">
        <f t="shared" si="6"/>
        <v>0</v>
      </c>
      <c r="G74" s="18">
        <v>0</v>
      </c>
      <c r="H74" s="18">
        <v>0</v>
      </c>
      <c r="I74" s="18">
        <f t="shared" si="7"/>
        <v>0</v>
      </c>
      <c r="J74" s="2"/>
    </row>
    <row r="75" spans="1:10" s="32" customFormat="1" x14ac:dyDescent="0.2">
      <c r="A75" s="16"/>
      <c r="B75" s="16"/>
      <c r="C75" s="17" t="s">
        <v>44</v>
      </c>
      <c r="D75" s="18">
        <v>932411963</v>
      </c>
      <c r="E75" s="18">
        <v>-198517224</v>
      </c>
      <c r="F75" s="18">
        <f t="shared" si="6"/>
        <v>733894739</v>
      </c>
      <c r="G75" s="18">
        <v>733894739</v>
      </c>
      <c r="H75" s="18">
        <v>733894739</v>
      </c>
      <c r="I75" s="18">
        <f t="shared" si="7"/>
        <v>0</v>
      </c>
      <c r="J75" s="2"/>
    </row>
    <row r="76" spans="1:10" s="32" customFormat="1" x14ac:dyDescent="0.2">
      <c r="A76" s="16"/>
      <c r="B76" s="16"/>
      <c r="C76" s="17" t="s">
        <v>45</v>
      </c>
      <c r="D76" s="18">
        <v>275481849</v>
      </c>
      <c r="E76" s="18">
        <v>-274867538</v>
      </c>
      <c r="F76" s="18">
        <f t="shared" si="6"/>
        <v>614311</v>
      </c>
      <c r="G76" s="18">
        <v>0</v>
      </c>
      <c r="H76" s="18">
        <v>0</v>
      </c>
      <c r="I76" s="18">
        <f t="shared" si="7"/>
        <v>614311</v>
      </c>
      <c r="J76" s="2"/>
    </row>
    <row r="77" spans="1:10" s="32" customFormat="1" ht="12.75" customHeight="1" x14ac:dyDescent="0.2">
      <c r="A77" s="16"/>
      <c r="B77" s="16"/>
      <c r="C77" s="17" t="s">
        <v>46</v>
      </c>
      <c r="D77" s="18">
        <v>0</v>
      </c>
      <c r="E77" s="18">
        <v>0</v>
      </c>
      <c r="F77" s="18">
        <f t="shared" si="6"/>
        <v>0</v>
      </c>
      <c r="G77" s="18">
        <v>0</v>
      </c>
      <c r="H77" s="18">
        <v>0</v>
      </c>
      <c r="I77" s="18">
        <f t="shared" si="7"/>
        <v>0</v>
      </c>
      <c r="J77" s="2"/>
    </row>
    <row r="78" spans="1:10" s="32" customFormat="1" x14ac:dyDescent="0.2">
      <c r="A78" s="16"/>
      <c r="B78" s="16"/>
      <c r="C78" s="17" t="s">
        <v>47</v>
      </c>
      <c r="D78" s="18">
        <v>16192801178</v>
      </c>
      <c r="E78" s="18">
        <v>60573485</v>
      </c>
      <c r="F78" s="18">
        <f t="shared" si="6"/>
        <v>16253374663</v>
      </c>
      <c r="G78" s="18">
        <v>16253374663</v>
      </c>
      <c r="H78" s="18">
        <v>16253123853</v>
      </c>
      <c r="I78" s="18">
        <f t="shared" si="7"/>
        <v>0</v>
      </c>
      <c r="J78" s="2"/>
    </row>
    <row r="79" spans="1:10" s="32" customFormat="1" ht="2.1" customHeight="1" x14ac:dyDescent="0.2">
      <c r="A79" s="29"/>
      <c r="B79" s="29"/>
      <c r="C79" s="17"/>
      <c r="D79" s="18"/>
      <c r="E79" s="18"/>
      <c r="F79" s="18"/>
      <c r="G79" s="18"/>
      <c r="H79" s="18"/>
      <c r="I79" s="18"/>
      <c r="J79" s="2"/>
    </row>
    <row r="80" spans="1:10" s="41" customFormat="1" x14ac:dyDescent="0.25">
      <c r="A80" s="38" t="s">
        <v>49</v>
      </c>
      <c r="B80" s="38"/>
      <c r="C80" s="38"/>
      <c r="D80" s="39">
        <f>SUM(D10,D45)</f>
        <v>69940928628</v>
      </c>
      <c r="E80" s="39">
        <f t="shared" ref="E80:I80" si="9">SUM(E10,E45)</f>
        <v>14705560</v>
      </c>
      <c r="F80" s="39">
        <f t="shared" si="9"/>
        <v>69955634188</v>
      </c>
      <c r="G80" s="39">
        <f t="shared" si="9"/>
        <v>67715945206</v>
      </c>
      <c r="H80" s="39">
        <f t="shared" si="9"/>
        <v>66435072019</v>
      </c>
      <c r="I80" s="39">
        <f t="shared" si="9"/>
        <v>2239688982</v>
      </c>
      <c r="J80" s="40"/>
    </row>
    <row r="81" spans="1:12" s="32" customFormat="1" x14ac:dyDescent="0.2">
      <c r="A81" s="42" t="s">
        <v>50</v>
      </c>
      <c r="B81" s="42"/>
      <c r="C81" s="42"/>
      <c r="D81" s="43"/>
      <c r="E81" s="43"/>
      <c r="F81" s="43"/>
      <c r="G81" s="43"/>
      <c r="H81" s="43"/>
      <c r="I81" s="43"/>
      <c r="J81" s="2"/>
    </row>
    <row r="82" spans="1:12" s="32" customFormat="1" x14ac:dyDescent="0.2">
      <c r="A82" s="44"/>
      <c r="B82" s="44"/>
      <c r="C82" s="2"/>
      <c r="D82" s="43"/>
      <c r="E82" s="43"/>
      <c r="F82" s="45"/>
      <c r="G82" s="45"/>
      <c r="H82" s="45"/>
      <c r="I82" s="43"/>
      <c r="J82" s="2"/>
      <c r="L82" s="46"/>
    </row>
  </sheetData>
  <mergeCells count="13">
    <mergeCell ref="A81:C81"/>
    <mergeCell ref="A7:C8"/>
    <mergeCell ref="D7:H7"/>
    <mergeCell ref="I7:I8"/>
    <mergeCell ref="A10:C10"/>
    <mergeCell ref="A45:C45"/>
    <mergeCell ref="A80:C8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2022-04-05T19:19:29Z</dcterms:created>
  <dcterms:modified xsi:type="dcterms:W3CDTF">2022-04-05T19:19:29Z</dcterms:modified>
</cp:coreProperties>
</file>