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F169" i="1"/>
  <c r="F168" i="1"/>
  <c r="I168" i="1" s="1"/>
  <c r="I167" i="1" s="1"/>
  <c r="H167" i="1"/>
  <c r="G167" i="1"/>
  <c r="E167" i="1"/>
  <c r="D167" i="1"/>
  <c r="F165" i="1"/>
  <c r="F162" i="1" s="1"/>
  <c r="I164" i="1"/>
  <c r="F164" i="1"/>
  <c r="H162" i="1"/>
  <c r="G162" i="1"/>
  <c r="E162" i="1"/>
  <c r="D162" i="1"/>
  <c r="I160" i="1"/>
  <c r="F160" i="1"/>
  <c r="F157" i="1"/>
  <c r="I157" i="1" s="1"/>
  <c r="I152" i="1" s="1"/>
  <c r="H152" i="1"/>
  <c r="G152" i="1"/>
  <c r="F152" i="1"/>
  <c r="E152" i="1"/>
  <c r="D152" i="1"/>
  <c r="F150" i="1"/>
  <c r="I150" i="1" s="1"/>
  <c r="I149" i="1"/>
  <c r="F149" i="1"/>
  <c r="F148" i="1"/>
  <c r="I148" i="1" s="1"/>
  <c r="H147" i="1"/>
  <c r="G147" i="1"/>
  <c r="F147" i="1"/>
  <c r="E147" i="1"/>
  <c r="D147" i="1"/>
  <c r="F145" i="1"/>
  <c r="I145" i="1" s="1"/>
  <c r="I144" i="1"/>
  <c r="I143" i="1"/>
  <c r="F142" i="1"/>
  <c r="I142" i="1" s="1"/>
  <c r="I141" i="1"/>
  <c r="F141" i="1"/>
  <c r="F140" i="1"/>
  <c r="I140" i="1" s="1"/>
  <c r="I139" i="1"/>
  <c r="F139" i="1"/>
  <c r="F138" i="1"/>
  <c r="F136" i="1" s="1"/>
  <c r="I137" i="1"/>
  <c r="F137" i="1"/>
  <c r="H136" i="1"/>
  <c r="G136" i="1"/>
  <c r="E136" i="1"/>
  <c r="D136" i="1"/>
  <c r="I130" i="1"/>
  <c r="F130" i="1"/>
  <c r="F129" i="1"/>
  <c r="I129" i="1" s="1"/>
  <c r="I128" i="1"/>
  <c r="F128" i="1"/>
  <c r="F127" i="1"/>
  <c r="F125" i="1" s="1"/>
  <c r="I126" i="1"/>
  <c r="F126" i="1"/>
  <c r="H125" i="1"/>
  <c r="G125" i="1"/>
  <c r="E125" i="1"/>
  <c r="D125" i="1"/>
  <c r="I123" i="1"/>
  <c r="F123" i="1"/>
  <c r="F122" i="1"/>
  <c r="I122" i="1" s="1"/>
  <c r="I121" i="1"/>
  <c r="F121" i="1"/>
  <c r="F120" i="1"/>
  <c r="I120" i="1" s="1"/>
  <c r="I119" i="1"/>
  <c r="F119" i="1"/>
  <c r="F118" i="1"/>
  <c r="I118" i="1" s="1"/>
  <c r="I117" i="1"/>
  <c r="F117" i="1"/>
  <c r="F116" i="1"/>
  <c r="F114" i="1" s="1"/>
  <c r="I115" i="1"/>
  <c r="F115" i="1"/>
  <c r="H114" i="1"/>
  <c r="G114" i="1"/>
  <c r="E114" i="1"/>
  <c r="D114" i="1"/>
  <c r="I112" i="1"/>
  <c r="F112" i="1"/>
  <c r="F111" i="1"/>
  <c r="I111" i="1" s="1"/>
  <c r="I110" i="1"/>
  <c r="F110" i="1"/>
  <c r="F109" i="1"/>
  <c r="I109" i="1" s="1"/>
  <c r="I108" i="1"/>
  <c r="F108" i="1"/>
  <c r="F107" i="1"/>
  <c r="I107" i="1" s="1"/>
  <c r="I106" i="1"/>
  <c r="F106" i="1"/>
  <c r="F105" i="1"/>
  <c r="F103" i="1" s="1"/>
  <c r="I104" i="1"/>
  <c r="F104" i="1"/>
  <c r="H103" i="1"/>
  <c r="G103" i="1"/>
  <c r="E103" i="1"/>
  <c r="D103" i="1"/>
  <c r="I101" i="1"/>
  <c r="F101" i="1"/>
  <c r="F100" i="1"/>
  <c r="I100" i="1" s="1"/>
  <c r="I99" i="1"/>
  <c r="F99" i="1"/>
  <c r="F98" i="1"/>
  <c r="I98" i="1" s="1"/>
  <c r="I97" i="1"/>
  <c r="F97" i="1"/>
  <c r="F96" i="1"/>
  <c r="F94" i="1" s="1"/>
  <c r="I95" i="1"/>
  <c r="F95" i="1"/>
  <c r="H94" i="1"/>
  <c r="H93" i="1" s="1"/>
  <c r="G94" i="1"/>
  <c r="G93" i="1" s="1"/>
  <c r="E94" i="1"/>
  <c r="D94" i="1"/>
  <c r="D93" i="1" s="1"/>
  <c r="E93" i="1"/>
  <c r="F91" i="1"/>
  <c r="I91" i="1" s="1"/>
  <c r="I90" i="1"/>
  <c r="F90" i="1"/>
  <c r="F89" i="1"/>
  <c r="I89" i="1" s="1"/>
  <c r="I88" i="1"/>
  <c r="F88" i="1"/>
  <c r="I87" i="1"/>
  <c r="F86" i="1"/>
  <c r="F85" i="1"/>
  <c r="I85" i="1" s="1"/>
  <c r="H84" i="1"/>
  <c r="G84" i="1"/>
  <c r="E84" i="1"/>
  <c r="D84" i="1"/>
  <c r="I81" i="1"/>
  <c r="F80" i="1"/>
  <c r="I80" i="1" s="1"/>
  <c r="I79" i="1" s="1"/>
  <c r="H79" i="1"/>
  <c r="G79" i="1"/>
  <c r="E79" i="1"/>
  <c r="D79" i="1"/>
  <c r="F77" i="1"/>
  <c r="I77" i="1" s="1"/>
  <c r="I76" i="1"/>
  <c r="F76" i="1"/>
  <c r="F75" i="1"/>
  <c r="I75" i="1" s="1"/>
  <c r="I74" i="1"/>
  <c r="F74" i="1"/>
  <c r="F73" i="1"/>
  <c r="I73" i="1" s="1"/>
  <c r="I72" i="1"/>
  <c r="F72" i="1"/>
  <c r="I71" i="1"/>
  <c r="F70" i="1"/>
  <c r="I70" i="1" s="1"/>
  <c r="I69" i="1" s="1"/>
  <c r="H69" i="1"/>
  <c r="G69" i="1"/>
  <c r="E69" i="1"/>
  <c r="D69" i="1"/>
  <c r="F67" i="1"/>
  <c r="I67" i="1" s="1"/>
  <c r="F66" i="1"/>
  <c r="I66" i="1" s="1"/>
  <c r="I65" i="1"/>
  <c r="I64" i="1" s="1"/>
  <c r="F65" i="1"/>
  <c r="H64" i="1"/>
  <c r="G64" i="1"/>
  <c r="F64" i="1"/>
  <c r="E64" i="1"/>
  <c r="D64" i="1"/>
  <c r="F62" i="1"/>
  <c r="I62" i="1" s="1"/>
  <c r="I53" i="1" s="1"/>
  <c r="F61" i="1"/>
  <c r="I61" i="1" s="1"/>
  <c r="I60" i="1"/>
  <c r="I59" i="1"/>
  <c r="F59" i="1"/>
  <c r="F58" i="1"/>
  <c r="I58" i="1" s="1"/>
  <c r="I57" i="1"/>
  <c r="F57" i="1"/>
  <c r="F56" i="1"/>
  <c r="I56" i="1" s="1"/>
  <c r="I55" i="1"/>
  <c r="F55" i="1"/>
  <c r="F54" i="1"/>
  <c r="I54" i="1" s="1"/>
  <c r="H53" i="1"/>
  <c r="G53" i="1"/>
  <c r="E53" i="1"/>
  <c r="D53" i="1"/>
  <c r="F48" i="1"/>
  <c r="I48" i="1" s="1"/>
  <c r="I47" i="1"/>
  <c r="F47" i="1"/>
  <c r="F46" i="1"/>
  <c r="I46" i="1" s="1"/>
  <c r="I45" i="1"/>
  <c r="F45" i="1"/>
  <c r="F44" i="1"/>
  <c r="I43" i="1"/>
  <c r="F43" i="1"/>
  <c r="H42" i="1"/>
  <c r="G42" i="1"/>
  <c r="E42" i="1"/>
  <c r="D42" i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2" i="1"/>
  <c r="F32" i="1"/>
  <c r="H31" i="1"/>
  <c r="G31" i="1"/>
  <c r="E31" i="1"/>
  <c r="D31" i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1" i="1"/>
  <c r="F21" i="1"/>
  <c r="H20" i="1"/>
  <c r="G20" i="1"/>
  <c r="E20" i="1"/>
  <c r="D20" i="1"/>
  <c r="I18" i="1"/>
  <c r="F18" i="1"/>
  <c r="F17" i="1"/>
  <c r="I17" i="1" s="1"/>
  <c r="I16" i="1"/>
  <c r="F16" i="1"/>
  <c r="F15" i="1"/>
  <c r="I15" i="1" s="1"/>
  <c r="I14" i="1"/>
  <c r="F14" i="1"/>
  <c r="F13" i="1"/>
  <c r="I12" i="1"/>
  <c r="F12" i="1"/>
  <c r="H11" i="1"/>
  <c r="G11" i="1"/>
  <c r="E11" i="1"/>
  <c r="D11" i="1"/>
  <c r="E10" i="1"/>
  <c r="E176" i="1" s="1"/>
  <c r="F20" i="1" l="1"/>
  <c r="I22" i="1"/>
  <c r="F42" i="1"/>
  <c r="I44" i="1"/>
  <c r="G10" i="1"/>
  <c r="G176" i="1" s="1"/>
  <c r="F11" i="1"/>
  <c r="I13" i="1"/>
  <c r="I11" i="1" s="1"/>
  <c r="I31" i="1"/>
  <c r="F53" i="1"/>
  <c r="F69" i="1"/>
  <c r="I125" i="1"/>
  <c r="I147" i="1"/>
  <c r="H10" i="1"/>
  <c r="H176" i="1" s="1"/>
  <c r="F31" i="1"/>
  <c r="I33" i="1"/>
  <c r="I94" i="1"/>
  <c r="D10" i="1"/>
  <c r="D176" i="1" s="1"/>
  <c r="I20" i="1"/>
  <c r="I42" i="1"/>
  <c r="F84" i="1"/>
  <c r="I86" i="1"/>
  <c r="I84" i="1" s="1"/>
  <c r="F93" i="1"/>
  <c r="F79" i="1"/>
  <c r="F167" i="1"/>
  <c r="I96" i="1"/>
  <c r="I105" i="1"/>
  <c r="I103" i="1" s="1"/>
  <c r="I116" i="1"/>
  <c r="I114" i="1" s="1"/>
  <c r="I127" i="1"/>
  <c r="I138" i="1"/>
  <c r="I136" i="1" s="1"/>
  <c r="I165" i="1"/>
  <c r="I162" i="1" s="1"/>
  <c r="I10" i="1" l="1"/>
  <c r="I93" i="1"/>
  <c r="F10" i="1"/>
  <c r="F176" i="1" s="1"/>
  <c r="I176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<sst xmlns="http://schemas.openxmlformats.org/spreadsheetml/2006/main" count="308" uniqueCount="163">
  <si>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</si>
  <si>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</si>
  <si>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</si>
  <si>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</si>
  <si>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31 DE DICIEMBRE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</si>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</sst>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2" applyNumberFormat="1" applyFont="1" applyFill="1" applyBorder="1" applyAlignment="1" applyProtection="1">
      <alignment horizont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 readingOrder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justify" vertical="top" readingOrder="1"/>
    </xf>
    <xf numFmtId="164" fontId="3" fillId="0" borderId="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vertical="top"/>
    </xf>
    <xf numFmtId="0" fontId="6" fillId="0" borderId="0" xfId="1" applyFont="1" applyBorder="1" applyAlignment="1">
      <alignment horizontal="justify" vertical="top"/>
    </xf>
    <xf numFmtId="164" fontId="6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justify" vertical="top"/>
    </xf>
    <xf numFmtId="0" fontId="3" fillId="0" borderId="0" xfId="1" applyFont="1" applyBorder="1" applyAlignment="1">
      <alignment horizontal="justify" vertical="top" wrapText="1" readingOrder="1"/>
    </xf>
    <xf numFmtId="0" fontId="3" fillId="0" borderId="0" xfId="1" applyFont="1" applyBorder="1" applyAlignment="1">
      <alignment horizontal="justify" vertical="top" wrapText="1"/>
    </xf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justify" vertical="top" readingOrder="1"/>
    </xf>
    <xf numFmtId="164" fontId="3" fillId="0" borderId="7" xfId="1" applyNumberFormat="1" applyFont="1" applyBorder="1" applyAlignment="1">
      <alignment horizontal="right" vertical="top"/>
    </xf>
    <xf numFmtId="164" fontId="3" fillId="0" borderId="7" xfId="1" applyNumberFormat="1" applyFont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justify" vertical="top" readingOrder="1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center" wrapText="1" readingOrder="1"/>
    </xf>
    <xf numFmtId="164" fontId="6" fillId="0" borderId="8" xfId="1" applyNumberFormat="1" applyFont="1" applyBorder="1" applyAlignment="1">
      <alignment horizontal="right" vertical="center" readingOrder="1"/>
    </xf>
    <xf numFmtId="0" fontId="3" fillId="0" borderId="0" xfId="1" applyFont="1" applyAlignment="1">
      <alignment vertical="center" readingOrder="1"/>
    </xf>
    <xf numFmtId="0" fontId="8" fillId="0" borderId="9" xfId="3" applyFont="1" applyFill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 readingOrder="1"/>
    </xf>
    <xf numFmtId="164" fontId="10" fillId="0" borderId="0" xfId="1" applyNumberFormat="1" applyFont="1" applyAlignment="1">
      <alignment vertical="top"/>
    </xf>
    <xf numFmtId="0" fontId="10" fillId="0" borderId="0" xfId="1" applyFont="1"/>
    <xf numFmtId="0" fontId="1" fillId="0" borderId="0" xfId="1" applyAlignment="1">
      <alignment vertical="top"/>
    </xf>
    <xf numFmtId="0" fontId="1" fillId="0" borderId="0" xfId="1" applyAlignment="1">
      <alignment horizontal="justify" vertical="top" readingOrder="1"/>
    </xf>
    <xf numFmtId="164" fontId="1" fillId="0" borderId="0" xfId="1" applyNumberFormat="1" applyAlignment="1">
      <alignment vertical="top"/>
    </xf>
    <xf numFmtId="0" fontId="1" fillId="0" borderId="0" xfId="1"/>
  </cellXfs>
  <cellStyles count="4">
    <cellStyle name="Normal" xfId="0" builtinId="0"/>
    <cellStyle name="Normal 17" xfId="1"/>
    <cellStyle name="Normal 18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DF5DFC4-4DC6-46B7-9B10-4098D10B4AA7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topLeftCell="A140" zoomScaleNormal="100" workbookViewId="0">
      <selection sqref="A1:I177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style="50" bestFit="1" customWidth="1"/>
    <col min="11" max="11" width="12.28515625" style="50" bestFit="1" customWidth="1"/>
    <col min="12" max="16384" width="11.42578125" style="5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5">
      <c r="B9" s="15"/>
      <c r="C9" s="16"/>
      <c r="D9" s="17"/>
      <c r="E9" s="17"/>
      <c r="F9" s="17"/>
      <c r="G9" s="18"/>
      <c r="H9" s="17"/>
      <c r="I9" s="17"/>
    </row>
    <row r="10" spans="1:11" s="14" customFormat="1" ht="12.75" hidden="1" customHeight="1" x14ac:dyDescent="0.25">
      <c r="A10" s="19" t="s">
        <v>14</v>
      </c>
      <c r="B10" s="19"/>
      <c r="C10" s="19"/>
      <c r="D10" s="20">
        <f>SUM(D11,D20,D31,D42,D53,D64,D69,D79,D84)</f>
        <v>28668369806</v>
      </c>
      <c r="E10" s="20">
        <f t="shared" ref="E10:I10" si="0">SUM(E11,E20,E31,E42,E53,E64,E69,E79,E84)</f>
        <v>-232161972</v>
      </c>
      <c r="F10" s="20">
        <f t="shared" si="0"/>
        <v>28436207834</v>
      </c>
      <c r="G10" s="20">
        <f t="shared" si="0"/>
        <v>26525934532</v>
      </c>
      <c r="H10" s="20">
        <f t="shared" si="0"/>
        <v>25833285904</v>
      </c>
      <c r="I10" s="20">
        <f t="shared" si="0"/>
        <v>1910273302</v>
      </c>
      <c r="J10" s="20"/>
      <c r="K10" s="18"/>
    </row>
    <row r="11" spans="1:11" s="14" customFormat="1" ht="12.75" hidden="1" customHeight="1" x14ac:dyDescent="0.25">
      <c r="A11" s="15" t="s">
        <v>15</v>
      </c>
      <c r="B11" s="21" t="s">
        <v>16</v>
      </c>
      <c r="C11" s="21"/>
      <c r="D11" s="17">
        <f>SUM(D12:D18)</f>
        <v>14253310092</v>
      </c>
      <c r="E11" s="17">
        <f t="shared" ref="E11" si="1">SUM(E12:E18)</f>
        <v>-1062082463</v>
      </c>
      <c r="F11" s="17">
        <f>SUM(F12:F18)</f>
        <v>13191227629</v>
      </c>
      <c r="G11" s="17">
        <f t="shared" ref="G11:I11" si="2">SUM(G12:G18)</f>
        <v>13080380290</v>
      </c>
      <c r="H11" s="17">
        <f t="shared" si="2"/>
        <v>12781068148</v>
      </c>
      <c r="I11" s="17">
        <f t="shared" si="2"/>
        <v>110847339</v>
      </c>
    </row>
    <row r="12" spans="1:11" s="14" customFormat="1" ht="25.5" hidden="1" customHeight="1" x14ac:dyDescent="0.25">
      <c r="B12" s="15" t="s">
        <v>17</v>
      </c>
      <c r="C12" s="22" t="s">
        <v>18</v>
      </c>
      <c r="D12" s="17">
        <v>4858401656</v>
      </c>
      <c r="E12" s="17">
        <v>-303614459</v>
      </c>
      <c r="F12" s="18">
        <f t="shared" ref="F12:F18" si="3">D12+E12</f>
        <v>4554787197</v>
      </c>
      <c r="G12" s="18">
        <v>4537762689</v>
      </c>
      <c r="H12" s="17">
        <v>4532515385</v>
      </c>
      <c r="I12" s="17">
        <f>F12-G12</f>
        <v>17024508</v>
      </c>
    </row>
    <row r="13" spans="1:11" s="14" customFormat="1" ht="12.75" hidden="1" customHeight="1" x14ac:dyDescent="0.25">
      <c r="B13" s="15" t="s">
        <v>19</v>
      </c>
      <c r="C13" s="22" t="s">
        <v>20</v>
      </c>
      <c r="D13" s="17">
        <v>269274738</v>
      </c>
      <c r="E13" s="17">
        <v>121247399</v>
      </c>
      <c r="F13" s="18">
        <f t="shared" si="3"/>
        <v>390522137</v>
      </c>
      <c r="G13" s="18">
        <v>382982619</v>
      </c>
      <c r="H13" s="17">
        <v>364825035</v>
      </c>
      <c r="I13" s="17">
        <f t="shared" ref="I13:I18" si="4">F13-G13</f>
        <v>7539518</v>
      </c>
    </row>
    <row r="14" spans="1:11" s="14" customFormat="1" ht="12.75" hidden="1" customHeight="1" x14ac:dyDescent="0.25">
      <c r="B14" s="15" t="s">
        <v>21</v>
      </c>
      <c r="C14" s="16" t="s">
        <v>22</v>
      </c>
      <c r="D14" s="17">
        <v>3453574579</v>
      </c>
      <c r="E14" s="17">
        <v>-335800807</v>
      </c>
      <c r="F14" s="18">
        <f t="shared" si="3"/>
        <v>3117773772</v>
      </c>
      <c r="G14" s="18">
        <v>3080489667</v>
      </c>
      <c r="H14" s="17">
        <v>3075528906</v>
      </c>
      <c r="I14" s="17">
        <f t="shared" si="4"/>
        <v>37284105</v>
      </c>
    </row>
    <row r="15" spans="1:11" s="14" customFormat="1" ht="12.75" hidden="1" customHeight="1" x14ac:dyDescent="0.25">
      <c r="B15" s="15" t="s">
        <v>23</v>
      </c>
      <c r="C15" s="16" t="s">
        <v>24</v>
      </c>
      <c r="D15" s="17">
        <v>1660508969</v>
      </c>
      <c r="E15" s="17">
        <v>271087996</v>
      </c>
      <c r="F15" s="18">
        <f t="shared" si="3"/>
        <v>1931596965</v>
      </c>
      <c r="G15" s="18">
        <v>1913293239</v>
      </c>
      <c r="H15" s="17">
        <v>1845353826</v>
      </c>
      <c r="I15" s="17">
        <f t="shared" si="4"/>
        <v>18303726</v>
      </c>
    </row>
    <row r="16" spans="1:11" s="14" customFormat="1" ht="12.75" hidden="1" customHeight="1" x14ac:dyDescent="0.25">
      <c r="B16" s="15" t="s">
        <v>25</v>
      </c>
      <c r="C16" s="16" t="s">
        <v>26</v>
      </c>
      <c r="D16" s="17">
        <v>1917631817</v>
      </c>
      <c r="E16" s="17">
        <v>103563952</v>
      </c>
      <c r="F16" s="18">
        <f t="shared" si="3"/>
        <v>2021195769</v>
      </c>
      <c r="G16" s="18">
        <v>2007866972</v>
      </c>
      <c r="H16" s="17">
        <v>1849565672</v>
      </c>
      <c r="I16" s="17">
        <f t="shared" si="4"/>
        <v>13328797</v>
      </c>
    </row>
    <row r="17" spans="1:9" s="14" customFormat="1" ht="12.75" hidden="1" customHeight="1" x14ac:dyDescent="0.25">
      <c r="B17" s="15" t="s">
        <v>27</v>
      </c>
      <c r="C17" s="16" t="s">
        <v>28</v>
      </c>
      <c r="D17" s="17">
        <v>902992082</v>
      </c>
      <c r="E17" s="17">
        <v>-902992082</v>
      </c>
      <c r="F17" s="18">
        <f t="shared" si="3"/>
        <v>0</v>
      </c>
      <c r="G17" s="18">
        <v>0</v>
      </c>
      <c r="H17" s="17">
        <v>0</v>
      </c>
      <c r="I17" s="17">
        <f t="shared" si="4"/>
        <v>0</v>
      </c>
    </row>
    <row r="18" spans="1:9" s="14" customFormat="1" hidden="1" x14ac:dyDescent="0.25">
      <c r="B18" s="15" t="s">
        <v>29</v>
      </c>
      <c r="C18" s="16" t="s">
        <v>30</v>
      </c>
      <c r="D18" s="17">
        <v>1190926251</v>
      </c>
      <c r="E18" s="17">
        <v>-15574462</v>
      </c>
      <c r="F18" s="18">
        <f t="shared" si="3"/>
        <v>1175351789</v>
      </c>
      <c r="G18" s="18">
        <v>1157985104</v>
      </c>
      <c r="H18" s="17">
        <v>1113279324</v>
      </c>
      <c r="I18" s="17">
        <f t="shared" si="4"/>
        <v>17366685</v>
      </c>
    </row>
    <row r="19" spans="1:9" s="14" customFormat="1" ht="4.5" hidden="1" customHeight="1" x14ac:dyDescent="0.25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hidden="1" customHeight="1" x14ac:dyDescent="0.25">
      <c r="A20" s="15" t="s">
        <v>31</v>
      </c>
      <c r="B20" s="21" t="s">
        <v>32</v>
      </c>
      <c r="C20" s="21"/>
      <c r="D20" s="17">
        <f>SUM(D21:D29)</f>
        <v>483518523</v>
      </c>
      <c r="E20" s="17">
        <f t="shared" ref="E20:I20" si="5">SUM(E21:E29)</f>
        <v>367396279</v>
      </c>
      <c r="F20" s="17">
        <f t="shared" si="5"/>
        <v>850914802</v>
      </c>
      <c r="G20" s="17">
        <f t="shared" si="5"/>
        <v>844809404</v>
      </c>
      <c r="H20" s="17">
        <f t="shared" si="5"/>
        <v>784086611</v>
      </c>
      <c r="I20" s="17">
        <f t="shared" si="5"/>
        <v>6105398</v>
      </c>
    </row>
    <row r="21" spans="1:9" s="14" customFormat="1" ht="25.5" hidden="1" customHeight="1" x14ac:dyDescent="0.25">
      <c r="B21" s="15" t="s">
        <v>33</v>
      </c>
      <c r="C21" s="22" t="s">
        <v>34</v>
      </c>
      <c r="D21" s="17">
        <v>83871045</v>
      </c>
      <c r="E21" s="17">
        <v>19658458</v>
      </c>
      <c r="F21" s="18">
        <f t="shared" ref="F21:F29" si="6">D21+E21</f>
        <v>103529503</v>
      </c>
      <c r="G21" s="18">
        <v>100196582</v>
      </c>
      <c r="H21" s="17">
        <v>53668950</v>
      </c>
      <c r="I21" s="17">
        <f t="shared" ref="I21:I29" si="7">F21-G21</f>
        <v>3332921</v>
      </c>
    </row>
    <row r="22" spans="1:9" s="14" customFormat="1" ht="12.75" hidden="1" customHeight="1" x14ac:dyDescent="0.25">
      <c r="B22" s="15" t="s">
        <v>35</v>
      </c>
      <c r="C22" s="16" t="s">
        <v>36</v>
      </c>
      <c r="D22" s="17">
        <v>207081900</v>
      </c>
      <c r="E22" s="17">
        <v>236461787</v>
      </c>
      <c r="F22" s="18">
        <f t="shared" si="6"/>
        <v>443543687</v>
      </c>
      <c r="G22" s="18">
        <v>441706070</v>
      </c>
      <c r="H22" s="17">
        <v>437746402</v>
      </c>
      <c r="I22" s="17">
        <f t="shared" si="7"/>
        <v>1837617</v>
      </c>
    </row>
    <row r="23" spans="1:9" s="14" customFormat="1" ht="25.5" hidden="1" customHeight="1" x14ac:dyDescent="0.25">
      <c r="B23" s="15" t="s">
        <v>37</v>
      </c>
      <c r="C23" s="22" t="s">
        <v>38</v>
      </c>
      <c r="D23" s="17">
        <v>4428958</v>
      </c>
      <c r="E23" s="17">
        <v>326240</v>
      </c>
      <c r="F23" s="18">
        <f t="shared" si="6"/>
        <v>4755198</v>
      </c>
      <c r="G23" s="18">
        <v>4753313</v>
      </c>
      <c r="H23" s="17">
        <v>4723363</v>
      </c>
      <c r="I23" s="17">
        <f t="shared" si="7"/>
        <v>1885</v>
      </c>
    </row>
    <row r="24" spans="1:9" s="14" customFormat="1" ht="25.5" hidden="1" customHeight="1" x14ac:dyDescent="0.25">
      <c r="B24" s="15" t="s">
        <v>39</v>
      </c>
      <c r="C24" s="22" t="s">
        <v>40</v>
      </c>
      <c r="D24" s="17">
        <v>9499423</v>
      </c>
      <c r="E24" s="17">
        <v>17995934</v>
      </c>
      <c r="F24" s="18">
        <f t="shared" si="6"/>
        <v>27495357</v>
      </c>
      <c r="G24" s="18">
        <v>27407063</v>
      </c>
      <c r="H24" s="17">
        <v>26755764</v>
      </c>
      <c r="I24" s="17">
        <f t="shared" si="7"/>
        <v>88294</v>
      </c>
    </row>
    <row r="25" spans="1:9" s="14" customFormat="1" ht="25.5" hidden="1" customHeight="1" x14ac:dyDescent="0.25">
      <c r="B25" s="15" t="s">
        <v>41</v>
      </c>
      <c r="C25" s="22" t="s">
        <v>42</v>
      </c>
      <c r="D25" s="17">
        <v>8351540</v>
      </c>
      <c r="E25" s="17">
        <v>23434192</v>
      </c>
      <c r="F25" s="18">
        <f t="shared" si="6"/>
        <v>31785732</v>
      </c>
      <c r="G25" s="18">
        <v>31745235</v>
      </c>
      <c r="H25" s="17">
        <v>30526219</v>
      </c>
      <c r="I25" s="17">
        <f t="shared" si="7"/>
        <v>40497</v>
      </c>
    </row>
    <row r="26" spans="1:9" s="14" customFormat="1" ht="12.75" hidden="1" customHeight="1" x14ac:dyDescent="0.25">
      <c r="B26" s="15" t="s">
        <v>43</v>
      </c>
      <c r="C26" s="22" t="s">
        <v>44</v>
      </c>
      <c r="D26" s="17">
        <v>129309885</v>
      </c>
      <c r="E26" s="17">
        <v>5568709</v>
      </c>
      <c r="F26" s="18">
        <f t="shared" si="6"/>
        <v>134878594</v>
      </c>
      <c r="G26" s="18">
        <v>134409261</v>
      </c>
      <c r="H26" s="17">
        <v>130508428</v>
      </c>
      <c r="I26" s="17">
        <f t="shared" si="7"/>
        <v>469333</v>
      </c>
    </row>
    <row r="27" spans="1:9" s="14" customFormat="1" ht="25.5" hidden="1" customHeight="1" x14ac:dyDescent="0.25">
      <c r="B27" s="15" t="s">
        <v>45</v>
      </c>
      <c r="C27" s="22" t="s">
        <v>46</v>
      </c>
      <c r="D27" s="17">
        <v>5645299</v>
      </c>
      <c r="E27" s="17">
        <v>25976531</v>
      </c>
      <c r="F27" s="18">
        <f t="shared" si="6"/>
        <v>31621830</v>
      </c>
      <c r="G27" s="18">
        <v>31582220</v>
      </c>
      <c r="H27" s="17">
        <v>29673471</v>
      </c>
      <c r="I27" s="17">
        <f t="shared" si="7"/>
        <v>39610</v>
      </c>
    </row>
    <row r="28" spans="1:9" s="14" customFormat="1" ht="12.75" hidden="1" customHeight="1" x14ac:dyDescent="0.25">
      <c r="B28" s="15" t="s">
        <v>47</v>
      </c>
      <c r="C28" s="16" t="s">
        <v>48</v>
      </c>
      <c r="D28" s="17">
        <v>0</v>
      </c>
      <c r="E28" s="17">
        <v>3452144</v>
      </c>
      <c r="F28" s="18">
        <f t="shared" si="6"/>
        <v>3452144</v>
      </c>
      <c r="G28" s="18">
        <v>3452134</v>
      </c>
      <c r="H28" s="17">
        <v>3452134</v>
      </c>
      <c r="I28" s="17">
        <f t="shared" si="7"/>
        <v>10</v>
      </c>
    </row>
    <row r="29" spans="1:9" s="14" customFormat="1" ht="12.75" hidden="1" customHeight="1" x14ac:dyDescent="0.25">
      <c r="B29" s="15" t="s">
        <v>49</v>
      </c>
      <c r="C29" s="22" t="s">
        <v>50</v>
      </c>
      <c r="D29" s="17">
        <v>35330473</v>
      </c>
      <c r="E29" s="17">
        <v>34522284</v>
      </c>
      <c r="F29" s="18">
        <f t="shared" si="6"/>
        <v>69852757</v>
      </c>
      <c r="G29" s="18">
        <v>69557526</v>
      </c>
      <c r="H29" s="17">
        <v>67031880</v>
      </c>
      <c r="I29" s="17">
        <f t="shared" si="7"/>
        <v>295231</v>
      </c>
    </row>
    <row r="30" spans="1:9" s="14" customFormat="1" ht="4.5" hidden="1" customHeight="1" x14ac:dyDescent="0.25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hidden="1" customHeight="1" x14ac:dyDescent="0.25">
      <c r="A31" s="15" t="s">
        <v>51</v>
      </c>
      <c r="B31" s="21" t="s">
        <v>52</v>
      </c>
      <c r="C31" s="21"/>
      <c r="D31" s="17">
        <f>SUM(D32:D40)</f>
        <v>2115207425</v>
      </c>
      <c r="E31" s="17">
        <f t="shared" ref="E31:I31" si="8">SUM(E32:E40)</f>
        <v>-355953433</v>
      </c>
      <c r="F31" s="17">
        <f t="shared" si="8"/>
        <v>1759253992</v>
      </c>
      <c r="G31" s="17">
        <f t="shared" si="8"/>
        <v>1732751921</v>
      </c>
      <c r="H31" s="17">
        <f t="shared" si="8"/>
        <v>1481696645</v>
      </c>
      <c r="I31" s="17">
        <f t="shared" si="8"/>
        <v>26502071</v>
      </c>
    </row>
    <row r="32" spans="1:9" s="14" customFormat="1" ht="12.75" hidden="1" customHeight="1" x14ac:dyDescent="0.25">
      <c r="B32" s="15" t="s">
        <v>53</v>
      </c>
      <c r="C32" s="16" t="s">
        <v>54</v>
      </c>
      <c r="D32" s="17">
        <v>180450248</v>
      </c>
      <c r="E32" s="17">
        <v>36459135</v>
      </c>
      <c r="F32" s="18">
        <f t="shared" ref="F32:F40" si="9">D32+E32</f>
        <v>216909383</v>
      </c>
      <c r="G32" s="18">
        <v>199884966</v>
      </c>
      <c r="H32" s="17">
        <v>194851488</v>
      </c>
      <c r="I32" s="17">
        <f t="shared" ref="I32:I40" si="10">F32-G32</f>
        <v>17024417</v>
      </c>
    </row>
    <row r="33" spans="1:9" s="14" customFormat="1" ht="12.75" hidden="1" customHeight="1" x14ac:dyDescent="0.25">
      <c r="B33" s="15" t="s">
        <v>55</v>
      </c>
      <c r="C33" s="16" t="s">
        <v>56</v>
      </c>
      <c r="D33" s="17">
        <v>100002831</v>
      </c>
      <c r="E33" s="17">
        <v>67578631</v>
      </c>
      <c r="F33" s="18">
        <f t="shared" si="9"/>
        <v>167581462</v>
      </c>
      <c r="G33" s="18">
        <v>166955845</v>
      </c>
      <c r="H33" s="17">
        <v>150196986</v>
      </c>
      <c r="I33" s="17">
        <f t="shared" si="10"/>
        <v>625617</v>
      </c>
    </row>
    <row r="34" spans="1:9" s="14" customFormat="1" ht="25.5" hidden="1" customHeight="1" x14ac:dyDescent="0.25">
      <c r="B34" s="15" t="s">
        <v>57</v>
      </c>
      <c r="C34" s="22" t="s">
        <v>58</v>
      </c>
      <c r="D34" s="17">
        <v>899950588</v>
      </c>
      <c r="E34" s="17">
        <v>-719619864</v>
      </c>
      <c r="F34" s="18">
        <f t="shared" si="9"/>
        <v>180330724</v>
      </c>
      <c r="G34" s="18">
        <v>179329194</v>
      </c>
      <c r="H34" s="17">
        <v>167776361</v>
      </c>
      <c r="I34" s="17">
        <f t="shared" si="10"/>
        <v>1001530</v>
      </c>
    </row>
    <row r="35" spans="1:9" s="14" customFormat="1" ht="12.75" hidden="1" customHeight="1" x14ac:dyDescent="0.25">
      <c r="B35" s="15" t="s">
        <v>59</v>
      </c>
      <c r="C35" s="16" t="s">
        <v>60</v>
      </c>
      <c r="D35" s="17">
        <v>125102450</v>
      </c>
      <c r="E35" s="17">
        <v>-79247444</v>
      </c>
      <c r="F35" s="18">
        <f t="shared" si="9"/>
        <v>45855006</v>
      </c>
      <c r="G35" s="18">
        <v>45744318</v>
      </c>
      <c r="H35" s="17">
        <v>41997488</v>
      </c>
      <c r="I35" s="17">
        <f t="shared" si="10"/>
        <v>110688</v>
      </c>
    </row>
    <row r="36" spans="1:9" s="14" customFormat="1" ht="25.5" hidden="1" customHeight="1" x14ac:dyDescent="0.25">
      <c r="B36" s="15" t="s">
        <v>61</v>
      </c>
      <c r="C36" s="16" t="s">
        <v>62</v>
      </c>
      <c r="D36" s="17">
        <v>49022523</v>
      </c>
      <c r="E36" s="17">
        <v>32310726</v>
      </c>
      <c r="F36" s="18">
        <f t="shared" si="9"/>
        <v>81333249</v>
      </c>
      <c r="G36" s="18">
        <v>80498042</v>
      </c>
      <c r="H36" s="17">
        <v>65885865</v>
      </c>
      <c r="I36" s="17">
        <f t="shared" si="10"/>
        <v>835207</v>
      </c>
    </row>
    <row r="37" spans="1:9" s="14" customFormat="1" ht="12.75" hidden="1" customHeight="1" x14ac:dyDescent="0.25">
      <c r="B37" s="15" t="s">
        <v>63</v>
      </c>
      <c r="C37" s="22" t="s">
        <v>64</v>
      </c>
      <c r="D37" s="17">
        <v>18112973</v>
      </c>
      <c r="E37" s="17">
        <v>51585722</v>
      </c>
      <c r="F37" s="18">
        <f t="shared" si="9"/>
        <v>69698695</v>
      </c>
      <c r="G37" s="18">
        <v>69675029</v>
      </c>
      <c r="H37" s="17">
        <v>69578229</v>
      </c>
      <c r="I37" s="17">
        <f t="shared" si="10"/>
        <v>23666</v>
      </c>
    </row>
    <row r="38" spans="1:9" s="14" customFormat="1" ht="12.75" hidden="1" customHeight="1" x14ac:dyDescent="0.25">
      <c r="B38" s="15" t="s">
        <v>65</v>
      </c>
      <c r="C38" s="16" t="s">
        <v>66</v>
      </c>
      <c r="D38" s="17">
        <v>60876796</v>
      </c>
      <c r="E38" s="17">
        <v>-14503748</v>
      </c>
      <c r="F38" s="18">
        <f t="shared" si="9"/>
        <v>46373048</v>
      </c>
      <c r="G38" s="18">
        <v>44421059</v>
      </c>
      <c r="H38" s="17">
        <v>42552940</v>
      </c>
      <c r="I38" s="17">
        <f t="shared" si="10"/>
        <v>1951989</v>
      </c>
    </row>
    <row r="39" spans="1:9" s="14" customFormat="1" ht="12.75" hidden="1" customHeight="1" x14ac:dyDescent="0.25">
      <c r="B39" s="15" t="s">
        <v>67</v>
      </c>
      <c r="C39" s="16" t="s">
        <v>68</v>
      </c>
      <c r="D39" s="17">
        <v>22848441</v>
      </c>
      <c r="E39" s="17">
        <v>262427225</v>
      </c>
      <c r="F39" s="18">
        <f t="shared" si="9"/>
        <v>285275666</v>
      </c>
      <c r="G39" s="18">
        <v>284715797</v>
      </c>
      <c r="H39" s="17">
        <v>282806509</v>
      </c>
      <c r="I39" s="17">
        <f t="shared" si="10"/>
        <v>559869</v>
      </c>
    </row>
    <row r="40" spans="1:9" s="14" customFormat="1" ht="12.75" hidden="1" customHeight="1" x14ac:dyDescent="0.25">
      <c r="B40" s="15" t="s">
        <v>69</v>
      </c>
      <c r="C40" s="16" t="s">
        <v>70</v>
      </c>
      <c r="D40" s="17">
        <v>658840575</v>
      </c>
      <c r="E40" s="17">
        <v>7056184</v>
      </c>
      <c r="F40" s="18">
        <f t="shared" si="9"/>
        <v>665896759</v>
      </c>
      <c r="G40" s="18">
        <v>661527671</v>
      </c>
      <c r="H40" s="17">
        <v>466050779</v>
      </c>
      <c r="I40" s="17">
        <f t="shared" si="10"/>
        <v>4369088</v>
      </c>
    </row>
    <row r="41" spans="1:9" s="14" customFormat="1" ht="4.5" hidden="1" customHeight="1" x14ac:dyDescent="0.25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hidden="1" customHeight="1" x14ac:dyDescent="0.25">
      <c r="A42" s="15" t="s">
        <v>71</v>
      </c>
      <c r="B42" s="23" t="s">
        <v>72</v>
      </c>
      <c r="C42" s="23"/>
      <c r="D42" s="17">
        <f>SUM(D43:D51)</f>
        <v>735544305</v>
      </c>
      <c r="E42" s="17">
        <f t="shared" ref="E42:I42" si="11">SUM(E43:E51)</f>
        <v>370081446</v>
      </c>
      <c r="F42" s="17">
        <f t="shared" si="11"/>
        <v>1105625751</v>
      </c>
      <c r="G42" s="17">
        <f>SUM(G43:G51)</f>
        <v>1059500990</v>
      </c>
      <c r="H42" s="17">
        <f t="shared" si="11"/>
        <v>1028336515</v>
      </c>
      <c r="I42" s="17">
        <f t="shared" si="11"/>
        <v>46124761</v>
      </c>
    </row>
    <row r="43" spans="1:9" s="14" customFormat="1" ht="25.5" hidden="1" customHeight="1" x14ac:dyDescent="0.25">
      <c r="B43" s="15" t="s">
        <v>73</v>
      </c>
      <c r="C43" s="22" t="s">
        <v>74</v>
      </c>
      <c r="D43" s="17">
        <v>46383209</v>
      </c>
      <c r="E43" s="17">
        <v>32713555</v>
      </c>
      <c r="F43" s="18">
        <f t="shared" ref="F43:F48" si="12">D43+E43</f>
        <v>79096764</v>
      </c>
      <c r="G43" s="18">
        <v>62989404</v>
      </c>
      <c r="H43" s="17">
        <v>59294541</v>
      </c>
      <c r="I43" s="17">
        <f t="shared" ref="I43:I48" si="13">F43-G43</f>
        <v>16107360</v>
      </c>
    </row>
    <row r="44" spans="1:9" s="14" customFormat="1" ht="12.75" hidden="1" customHeight="1" x14ac:dyDescent="0.25">
      <c r="B44" s="15" t="s">
        <v>75</v>
      </c>
      <c r="C44" s="16" t="s">
        <v>76</v>
      </c>
      <c r="D44" s="17">
        <v>2916949</v>
      </c>
      <c r="E44" s="17">
        <v>28030301</v>
      </c>
      <c r="F44" s="18">
        <f t="shared" si="12"/>
        <v>30947250</v>
      </c>
      <c r="G44" s="18">
        <v>30947250</v>
      </c>
      <c r="H44" s="17">
        <v>30947250</v>
      </c>
      <c r="I44" s="17">
        <f t="shared" si="13"/>
        <v>0</v>
      </c>
    </row>
    <row r="45" spans="1:9" s="14" customFormat="1" ht="12.75" hidden="1" customHeight="1" x14ac:dyDescent="0.25">
      <c r="B45" s="15" t="s">
        <v>77</v>
      </c>
      <c r="C45" s="16" t="s">
        <v>78</v>
      </c>
      <c r="D45" s="17">
        <v>377021053</v>
      </c>
      <c r="E45" s="17">
        <v>-81450264</v>
      </c>
      <c r="F45" s="18">
        <f t="shared" si="12"/>
        <v>295570789</v>
      </c>
      <c r="G45" s="18">
        <v>288289677</v>
      </c>
      <c r="H45" s="17">
        <v>287420747</v>
      </c>
      <c r="I45" s="17">
        <f t="shared" si="13"/>
        <v>7281112</v>
      </c>
    </row>
    <row r="46" spans="1:9" s="14" customFormat="1" ht="12.75" hidden="1" customHeight="1" x14ac:dyDescent="0.25">
      <c r="B46" s="15" t="s">
        <v>79</v>
      </c>
      <c r="C46" s="16" t="s">
        <v>80</v>
      </c>
      <c r="D46" s="17">
        <v>283829490</v>
      </c>
      <c r="E46" s="17">
        <v>286990051</v>
      </c>
      <c r="F46" s="18">
        <f t="shared" si="12"/>
        <v>570819541</v>
      </c>
      <c r="G46" s="18">
        <v>548083252</v>
      </c>
      <c r="H46" s="17">
        <v>521521927</v>
      </c>
      <c r="I46" s="17">
        <f t="shared" si="13"/>
        <v>22736289</v>
      </c>
    </row>
    <row r="47" spans="1:9" s="14" customFormat="1" ht="12.75" hidden="1" customHeight="1" x14ac:dyDescent="0.25">
      <c r="B47" s="15" t="s">
        <v>81</v>
      </c>
      <c r="C47" s="16" t="s">
        <v>82</v>
      </c>
      <c r="D47" s="17">
        <v>19360656</v>
      </c>
      <c r="E47" s="17">
        <v>65486417</v>
      </c>
      <c r="F47" s="18">
        <f t="shared" si="12"/>
        <v>84847073</v>
      </c>
      <c r="G47" s="18">
        <v>84847073</v>
      </c>
      <c r="H47" s="17">
        <v>84847073</v>
      </c>
      <c r="I47" s="17">
        <f t="shared" si="13"/>
        <v>0</v>
      </c>
    </row>
    <row r="48" spans="1:9" s="14" customFormat="1" ht="25.5" hidden="1" customHeight="1" x14ac:dyDescent="0.25">
      <c r="B48" s="15" t="s">
        <v>83</v>
      </c>
      <c r="C48" s="22" t="s">
        <v>84</v>
      </c>
      <c r="D48" s="17">
        <v>6032948</v>
      </c>
      <c r="E48" s="17">
        <v>38311386</v>
      </c>
      <c r="F48" s="18">
        <f t="shared" si="12"/>
        <v>44344334</v>
      </c>
      <c r="G48" s="18">
        <v>44344334</v>
      </c>
      <c r="H48" s="17">
        <v>44304977</v>
      </c>
      <c r="I48" s="17">
        <f t="shared" si="13"/>
        <v>0</v>
      </c>
    </row>
    <row r="49" spans="1:9" s="14" customFormat="1" ht="12.75" hidden="1" customHeight="1" x14ac:dyDescent="0.25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hidden="1" customHeight="1" x14ac:dyDescent="0.25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hidden="1" customHeight="1" x14ac:dyDescent="0.25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hidden="1" customHeight="1" x14ac:dyDescent="0.25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hidden="1" customHeight="1" x14ac:dyDescent="0.25">
      <c r="A53" s="15" t="s">
        <v>91</v>
      </c>
      <c r="B53" s="21" t="s">
        <v>92</v>
      </c>
      <c r="C53" s="21"/>
      <c r="D53" s="17">
        <f>SUM(D54:D62)</f>
        <v>260987601</v>
      </c>
      <c r="E53" s="17">
        <f t="shared" ref="E53:I53" si="14">SUM(E54:E62)</f>
        <v>-22529713</v>
      </c>
      <c r="F53" s="17">
        <f t="shared" si="14"/>
        <v>238457888</v>
      </c>
      <c r="G53" s="17">
        <f t="shared" si="14"/>
        <v>234999686</v>
      </c>
      <c r="H53" s="17">
        <f t="shared" si="14"/>
        <v>215676268</v>
      </c>
      <c r="I53" s="17">
        <f t="shared" si="14"/>
        <v>3458202</v>
      </c>
    </row>
    <row r="54" spans="1:9" s="14" customFormat="1" ht="12.75" hidden="1" customHeight="1" x14ac:dyDescent="0.25">
      <c r="B54" s="15" t="s">
        <v>93</v>
      </c>
      <c r="C54" s="16" t="s">
        <v>94</v>
      </c>
      <c r="D54" s="17">
        <v>44105175</v>
      </c>
      <c r="E54" s="17">
        <v>21348793</v>
      </c>
      <c r="F54" s="18">
        <f t="shared" ref="F54:F59" si="15">D54+E54</f>
        <v>65453968</v>
      </c>
      <c r="G54" s="18">
        <v>62756449</v>
      </c>
      <c r="H54" s="17">
        <v>54908768</v>
      </c>
      <c r="I54" s="17">
        <f t="shared" ref="I54:I62" si="16">F54-G54</f>
        <v>2697519</v>
      </c>
    </row>
    <row r="55" spans="1:9" s="14" customFormat="1" ht="12.75" hidden="1" customHeight="1" x14ac:dyDescent="0.25">
      <c r="B55" s="15" t="s">
        <v>95</v>
      </c>
      <c r="C55" s="16" t="s">
        <v>96</v>
      </c>
      <c r="D55" s="17">
        <v>5334359</v>
      </c>
      <c r="E55" s="17">
        <v>1987689</v>
      </c>
      <c r="F55" s="18">
        <f t="shared" si="15"/>
        <v>7322048</v>
      </c>
      <c r="G55" s="18">
        <v>7312045</v>
      </c>
      <c r="H55" s="17">
        <v>4625046</v>
      </c>
      <c r="I55" s="17">
        <f t="shared" si="16"/>
        <v>10003</v>
      </c>
    </row>
    <row r="56" spans="1:9" s="14" customFormat="1" ht="12.75" hidden="1" customHeight="1" x14ac:dyDescent="0.25">
      <c r="B56" s="15" t="s">
        <v>97</v>
      </c>
      <c r="C56" s="16" t="s">
        <v>98</v>
      </c>
      <c r="D56" s="17">
        <v>976332</v>
      </c>
      <c r="E56" s="17">
        <v>5717068</v>
      </c>
      <c r="F56" s="18">
        <f t="shared" si="15"/>
        <v>6693400</v>
      </c>
      <c r="G56" s="18">
        <v>6693395</v>
      </c>
      <c r="H56" s="17">
        <v>4766836</v>
      </c>
      <c r="I56" s="17">
        <f t="shared" si="16"/>
        <v>5</v>
      </c>
    </row>
    <row r="57" spans="1:9" s="14" customFormat="1" ht="12.75" hidden="1" customHeight="1" x14ac:dyDescent="0.25">
      <c r="B57" s="15" t="s">
        <v>99</v>
      </c>
      <c r="C57" s="16" t="s">
        <v>100</v>
      </c>
      <c r="D57" s="17">
        <v>7604894</v>
      </c>
      <c r="E57" s="17">
        <v>17655733</v>
      </c>
      <c r="F57" s="18">
        <f t="shared" si="15"/>
        <v>25260627</v>
      </c>
      <c r="G57" s="18">
        <v>24863447</v>
      </c>
      <c r="H57" s="17">
        <v>20507292</v>
      </c>
      <c r="I57" s="17">
        <f t="shared" si="16"/>
        <v>397180</v>
      </c>
    </row>
    <row r="58" spans="1:9" s="14" customFormat="1" ht="12.75" hidden="1" customHeight="1" x14ac:dyDescent="0.25">
      <c r="B58" s="15" t="s">
        <v>101</v>
      </c>
      <c r="C58" s="16" t="s">
        <v>102</v>
      </c>
      <c r="D58" s="17">
        <v>0</v>
      </c>
      <c r="E58" s="17">
        <v>5316074</v>
      </c>
      <c r="F58" s="18">
        <f t="shared" si="15"/>
        <v>5316074</v>
      </c>
      <c r="G58" s="18">
        <v>5316074</v>
      </c>
      <c r="H58" s="17">
        <v>5316074</v>
      </c>
      <c r="I58" s="17">
        <f t="shared" si="16"/>
        <v>0</v>
      </c>
    </row>
    <row r="59" spans="1:9" s="14" customFormat="1" ht="12.75" hidden="1" customHeight="1" x14ac:dyDescent="0.25">
      <c r="B59" s="15" t="s">
        <v>103</v>
      </c>
      <c r="C59" s="16" t="s">
        <v>104</v>
      </c>
      <c r="D59" s="17">
        <v>103288981</v>
      </c>
      <c r="E59" s="17">
        <v>14162763</v>
      </c>
      <c r="F59" s="18">
        <f t="shared" si="15"/>
        <v>117451744</v>
      </c>
      <c r="G59" s="18">
        <v>117451744</v>
      </c>
      <c r="H59" s="17">
        <v>117207908</v>
      </c>
      <c r="I59" s="17">
        <f t="shared" si="16"/>
        <v>0</v>
      </c>
    </row>
    <row r="60" spans="1:9" s="14" customFormat="1" ht="12.75" hidden="1" customHeight="1" x14ac:dyDescent="0.25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hidden="1" customHeight="1" x14ac:dyDescent="0.25">
      <c r="B61" s="15" t="s">
        <v>107</v>
      </c>
      <c r="C61" s="16" t="s">
        <v>108</v>
      </c>
      <c r="D61" s="17">
        <v>98421466</v>
      </c>
      <c r="E61" s="17">
        <v>-98421466</v>
      </c>
      <c r="F61" s="18">
        <f t="shared" ref="F61:F62" si="17">D61+E61</f>
        <v>0</v>
      </c>
      <c r="G61" s="17">
        <v>0</v>
      </c>
      <c r="H61" s="17">
        <v>0</v>
      </c>
      <c r="I61" s="17">
        <f t="shared" si="16"/>
        <v>0</v>
      </c>
    </row>
    <row r="62" spans="1:9" s="14" customFormat="1" ht="12.75" hidden="1" customHeight="1" x14ac:dyDescent="0.25">
      <c r="B62" s="15" t="s">
        <v>109</v>
      </c>
      <c r="C62" s="16" t="s">
        <v>110</v>
      </c>
      <c r="D62" s="17">
        <v>1256394</v>
      </c>
      <c r="E62" s="17">
        <v>9703633</v>
      </c>
      <c r="F62" s="18">
        <f t="shared" si="17"/>
        <v>10960027</v>
      </c>
      <c r="G62" s="18">
        <v>10606532</v>
      </c>
      <c r="H62" s="17">
        <v>8344344</v>
      </c>
      <c r="I62" s="17">
        <f t="shared" si="16"/>
        <v>353495</v>
      </c>
    </row>
    <row r="63" spans="1:9" s="14" customFormat="1" ht="4.5" hidden="1" customHeight="1" x14ac:dyDescent="0.25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hidden="1" customHeight="1" x14ac:dyDescent="0.25">
      <c r="A64" s="15" t="s">
        <v>111</v>
      </c>
      <c r="B64" s="21" t="s">
        <v>112</v>
      </c>
      <c r="C64" s="21"/>
      <c r="D64" s="17">
        <f>SUM(D65:D67)</f>
        <v>458585712</v>
      </c>
      <c r="E64" s="17">
        <f t="shared" ref="E64:I64" si="18">SUM(E65:E67)</f>
        <v>-357894753</v>
      </c>
      <c r="F64" s="17">
        <f t="shared" si="18"/>
        <v>100690959</v>
      </c>
      <c r="G64" s="17">
        <f t="shared" si="18"/>
        <v>23810467</v>
      </c>
      <c r="H64" s="17">
        <f t="shared" si="18"/>
        <v>0</v>
      </c>
      <c r="I64" s="17">
        <f t="shared" si="18"/>
        <v>76880492</v>
      </c>
    </row>
    <row r="65" spans="1:9" s="14" customFormat="1" ht="12.75" hidden="1" customHeight="1" x14ac:dyDescent="0.25">
      <c r="B65" s="15" t="s">
        <v>113</v>
      </c>
      <c r="C65" s="16" t="s">
        <v>114</v>
      </c>
      <c r="D65" s="17">
        <v>432385712</v>
      </c>
      <c r="E65" s="17">
        <v>-355505220</v>
      </c>
      <c r="F65" s="18">
        <f t="shared" ref="F65:F67" si="19">D65+E65</f>
        <v>76880492</v>
      </c>
      <c r="G65" s="18">
        <v>0</v>
      </c>
      <c r="H65" s="18">
        <v>0</v>
      </c>
      <c r="I65" s="17">
        <f t="shared" ref="I65:I67" si="20">F65-G65</f>
        <v>76880492</v>
      </c>
    </row>
    <row r="66" spans="1:9" s="14" customFormat="1" ht="12.75" hidden="1" customHeight="1" x14ac:dyDescent="0.25">
      <c r="B66" s="15" t="s">
        <v>115</v>
      </c>
      <c r="C66" s="16" t="s">
        <v>116</v>
      </c>
      <c r="D66" s="17">
        <v>26200000</v>
      </c>
      <c r="E66" s="17">
        <v>-2389533</v>
      </c>
      <c r="F66" s="18">
        <f t="shared" si="19"/>
        <v>23810467</v>
      </c>
      <c r="G66" s="18">
        <v>23810467</v>
      </c>
      <c r="H66" s="18">
        <v>0</v>
      </c>
      <c r="I66" s="17">
        <f t="shared" si="20"/>
        <v>0</v>
      </c>
    </row>
    <row r="67" spans="1:9" s="14" customFormat="1" ht="12.75" hidden="1" customHeight="1" x14ac:dyDescent="0.25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hidden="1" customHeight="1" x14ac:dyDescent="0.25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hidden="1" customHeight="1" x14ac:dyDescent="0.25">
      <c r="A69" s="15" t="s">
        <v>119</v>
      </c>
      <c r="B69" s="21" t="s">
        <v>120</v>
      </c>
      <c r="C69" s="21"/>
      <c r="D69" s="17">
        <f>SUM(D70:D77)</f>
        <v>2603903019</v>
      </c>
      <c r="E69" s="17">
        <f t="shared" ref="E69:I69" si="21">SUM(E70:E77)</f>
        <v>711370175</v>
      </c>
      <c r="F69" s="17">
        <f t="shared" si="21"/>
        <v>3315273194</v>
      </c>
      <c r="G69" s="17">
        <f t="shared" si="21"/>
        <v>1674929290</v>
      </c>
      <c r="H69" s="17">
        <f t="shared" si="21"/>
        <v>1674706694</v>
      </c>
      <c r="I69" s="17">
        <f t="shared" si="21"/>
        <v>1640343904</v>
      </c>
    </row>
    <row r="70" spans="1:9" s="14" customFormat="1" ht="25.5" hidden="1" customHeight="1" x14ac:dyDescent="0.25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hidden="1" customHeight="1" x14ac:dyDescent="0.25">
      <c r="B71" s="15" t="s">
        <v>123</v>
      </c>
      <c r="C71" s="16" t="s">
        <v>124</v>
      </c>
      <c r="D71" s="17">
        <v>0</v>
      </c>
      <c r="E71" s="17">
        <v>0</v>
      </c>
      <c r="F71" s="17"/>
      <c r="G71" s="17"/>
      <c r="H71" s="17"/>
      <c r="I71" s="17">
        <f t="shared" si="23"/>
        <v>0</v>
      </c>
    </row>
    <row r="72" spans="1:9" s="14" customFormat="1" ht="12.75" hidden="1" customHeight="1" x14ac:dyDescent="0.25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hidden="1" customHeight="1" x14ac:dyDescent="0.25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hidden="1" customHeight="1" x14ac:dyDescent="0.25">
      <c r="B74" s="15" t="s">
        <v>129</v>
      </c>
      <c r="C74" s="22" t="s">
        <v>130</v>
      </c>
      <c r="D74" s="17">
        <v>1610084902</v>
      </c>
      <c r="E74" s="17">
        <v>64844388</v>
      </c>
      <c r="F74" s="18">
        <f t="shared" si="22"/>
        <v>1674929290</v>
      </c>
      <c r="G74" s="18">
        <v>1674929290</v>
      </c>
      <c r="H74" s="17">
        <v>1674706694</v>
      </c>
      <c r="I74" s="17">
        <f t="shared" si="23"/>
        <v>0</v>
      </c>
    </row>
    <row r="75" spans="1:9" s="14" customFormat="1" ht="12.75" hidden="1" customHeight="1" x14ac:dyDescent="0.25">
      <c r="C75" s="16" t="s">
        <v>131</v>
      </c>
      <c r="D75" s="17">
        <v>0</v>
      </c>
      <c r="E75" s="17">
        <v>0</v>
      </c>
      <c r="F75" s="17">
        <f t="shared" si="22"/>
        <v>0</v>
      </c>
      <c r="G75" s="17">
        <v>0</v>
      </c>
      <c r="H75" s="17">
        <v>0</v>
      </c>
      <c r="I75" s="17">
        <f t="shared" si="23"/>
        <v>0</v>
      </c>
    </row>
    <row r="76" spans="1:9" s="14" customFormat="1" ht="12.75" hidden="1" customHeight="1" x14ac:dyDescent="0.25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hidden="1" customHeight="1" x14ac:dyDescent="0.25">
      <c r="B77" s="15" t="s">
        <v>134</v>
      </c>
      <c r="C77" s="22" t="s">
        <v>135</v>
      </c>
      <c r="D77" s="17">
        <v>993818117</v>
      </c>
      <c r="E77" s="17">
        <v>646525787</v>
      </c>
      <c r="F77" s="18">
        <f t="shared" si="22"/>
        <v>1640343904</v>
      </c>
      <c r="G77" s="18">
        <v>0</v>
      </c>
      <c r="H77" s="17">
        <v>0</v>
      </c>
      <c r="I77" s="17">
        <f t="shared" si="23"/>
        <v>1640343904</v>
      </c>
    </row>
    <row r="78" spans="1:9" s="14" customFormat="1" ht="4.5" hidden="1" customHeight="1" x14ac:dyDescent="0.25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hidden="1" customHeight="1" x14ac:dyDescent="0.25">
      <c r="A79" s="15" t="s">
        <v>136</v>
      </c>
      <c r="B79" s="21" t="s">
        <v>137</v>
      </c>
      <c r="C79" s="21"/>
      <c r="D79" s="17">
        <f>SUM(D80:D82)</f>
        <v>7287684418</v>
      </c>
      <c r="E79" s="17">
        <f t="shared" ref="E79:I79" si="24">SUM(E80:E82)</f>
        <v>205467152</v>
      </c>
      <c r="F79" s="17">
        <f t="shared" si="24"/>
        <v>7493151570</v>
      </c>
      <c r="G79" s="17">
        <f t="shared" si="24"/>
        <v>7493151570</v>
      </c>
      <c r="H79" s="17">
        <f t="shared" si="24"/>
        <v>7493151570</v>
      </c>
      <c r="I79" s="17">
        <f t="shared" si="24"/>
        <v>0</v>
      </c>
    </row>
    <row r="80" spans="1:9" s="14" customFormat="1" ht="12.75" hidden="1" customHeight="1" x14ac:dyDescent="0.25">
      <c r="B80" s="15" t="s">
        <v>138</v>
      </c>
      <c r="C80" s="16" t="s">
        <v>139</v>
      </c>
      <c r="D80" s="17">
        <v>7287684418</v>
      </c>
      <c r="E80" s="17">
        <v>205467152</v>
      </c>
      <c r="F80" s="18">
        <f t="shared" ref="F80" si="25">D80+E80</f>
        <v>7493151570</v>
      </c>
      <c r="G80" s="18">
        <v>7493151570</v>
      </c>
      <c r="H80" s="17">
        <v>7493151570</v>
      </c>
      <c r="I80" s="17">
        <f t="shared" ref="I80:I81" si="26">F80-G80</f>
        <v>0</v>
      </c>
    </row>
    <row r="81" spans="1:9" s="14" customFormat="1" ht="12.75" hidden="1" customHeight="1" x14ac:dyDescent="0.25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9" s="14" customFormat="1" ht="12.75" hidden="1" customHeight="1" x14ac:dyDescent="0.25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9" s="14" customFormat="1" ht="4.5" hidden="1" customHeight="1" x14ac:dyDescent="0.25">
      <c r="B83" s="15"/>
      <c r="C83" s="16"/>
      <c r="D83" s="17"/>
      <c r="E83" s="17"/>
      <c r="F83" s="17"/>
      <c r="G83" s="18"/>
      <c r="H83" s="17"/>
      <c r="I83" s="17"/>
    </row>
    <row r="84" spans="1:9" s="14" customFormat="1" ht="12.75" hidden="1" customHeight="1" x14ac:dyDescent="0.25">
      <c r="A84" s="15" t="s">
        <v>144</v>
      </c>
      <c r="B84" s="21" t="s">
        <v>145</v>
      </c>
      <c r="C84" s="21"/>
      <c r="D84" s="17">
        <f>SUM(D85:D91)</f>
        <v>469628711</v>
      </c>
      <c r="E84" s="17">
        <f t="shared" ref="E84:I84" si="27">SUM(E85:E91)</f>
        <v>-88016662</v>
      </c>
      <c r="F84" s="17">
        <f t="shared" si="27"/>
        <v>381612049</v>
      </c>
      <c r="G84" s="17">
        <f t="shared" si="27"/>
        <v>381600914</v>
      </c>
      <c r="H84" s="17">
        <f t="shared" si="27"/>
        <v>374563453</v>
      </c>
      <c r="I84" s="17">
        <f t="shared" si="27"/>
        <v>11135</v>
      </c>
    </row>
    <row r="85" spans="1:9" s="14" customFormat="1" ht="12.75" hidden="1" customHeight="1" x14ac:dyDescent="0.25">
      <c r="B85" s="15" t="s">
        <v>146</v>
      </c>
      <c r="C85" s="16" t="s">
        <v>147</v>
      </c>
      <c r="D85" s="17">
        <v>99851975</v>
      </c>
      <c r="E85" s="17">
        <v>49898867</v>
      </c>
      <c r="F85" s="18">
        <f t="shared" ref="F85:F86" si="28">D85+E85</f>
        <v>149750842</v>
      </c>
      <c r="G85" s="18">
        <v>149750842</v>
      </c>
      <c r="H85" s="17">
        <v>149750842</v>
      </c>
      <c r="I85" s="17">
        <f t="shared" ref="I85:I91" si="29">F85-G85</f>
        <v>0</v>
      </c>
    </row>
    <row r="86" spans="1:9" s="14" customFormat="1" ht="12.75" hidden="1" customHeight="1" x14ac:dyDescent="0.25">
      <c r="B86" s="15" t="s">
        <v>148</v>
      </c>
      <c r="C86" s="16" t="s">
        <v>149</v>
      </c>
      <c r="D86" s="17">
        <v>295325246</v>
      </c>
      <c r="E86" s="17">
        <v>-150891774</v>
      </c>
      <c r="F86" s="18">
        <f t="shared" si="28"/>
        <v>144433472</v>
      </c>
      <c r="G86" s="18">
        <v>144433472</v>
      </c>
      <c r="H86" s="17">
        <v>144433472</v>
      </c>
      <c r="I86" s="17">
        <f t="shared" si="29"/>
        <v>0</v>
      </c>
    </row>
    <row r="87" spans="1:9" s="14" customFormat="1" ht="12.75" hidden="1" customHeight="1" x14ac:dyDescent="0.25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9" s="14" customFormat="1" ht="12.75" hidden="1" customHeight="1" x14ac:dyDescent="0.25">
      <c r="B88" s="15" t="s">
        <v>152</v>
      </c>
      <c r="C88" s="16" t="s">
        <v>153</v>
      </c>
      <c r="D88" s="17">
        <v>21389550</v>
      </c>
      <c r="E88" s="17">
        <v>-11039922</v>
      </c>
      <c r="F88" s="18">
        <f t="shared" ref="F88:F91" si="30">D88+E88</f>
        <v>10349628</v>
      </c>
      <c r="G88" s="18">
        <v>10349628</v>
      </c>
      <c r="H88" s="17">
        <v>10349628</v>
      </c>
      <c r="I88" s="17">
        <f t="shared" si="29"/>
        <v>0</v>
      </c>
    </row>
    <row r="89" spans="1:9" s="14" customFormat="1" ht="12.75" hidden="1" customHeight="1" x14ac:dyDescent="0.25">
      <c r="B89" s="15" t="s">
        <v>154</v>
      </c>
      <c r="C89" s="16" t="s">
        <v>155</v>
      </c>
      <c r="D89" s="17">
        <v>28618616</v>
      </c>
      <c r="E89" s="17">
        <v>37008275</v>
      </c>
      <c r="F89" s="18">
        <f t="shared" si="30"/>
        <v>65626891</v>
      </c>
      <c r="G89" s="18">
        <v>65626891</v>
      </c>
      <c r="H89" s="17">
        <v>65626891</v>
      </c>
      <c r="I89" s="17">
        <f t="shared" si="29"/>
        <v>0</v>
      </c>
    </row>
    <row r="90" spans="1:9" s="14" customFormat="1" ht="12.75" hidden="1" customHeight="1" x14ac:dyDescent="0.25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9" s="14" customFormat="1" ht="25.5" hidden="1" customHeight="1" x14ac:dyDescent="0.25">
      <c r="B91" s="15" t="s">
        <v>158</v>
      </c>
      <c r="C91" s="22" t="s">
        <v>159</v>
      </c>
      <c r="D91" s="17">
        <v>24443324</v>
      </c>
      <c r="E91" s="17">
        <v>-12992108</v>
      </c>
      <c r="F91" s="18">
        <f t="shared" si="30"/>
        <v>11451216</v>
      </c>
      <c r="G91" s="18">
        <v>11440081</v>
      </c>
      <c r="H91" s="17">
        <v>4402620</v>
      </c>
      <c r="I91" s="17">
        <f t="shared" si="29"/>
        <v>11135</v>
      </c>
    </row>
    <row r="92" spans="1:9" s="29" customFormat="1" ht="6" hidden="1" customHeight="1" x14ac:dyDescent="0.25">
      <c r="B92" s="30"/>
      <c r="C92" s="31"/>
      <c r="D92" s="32"/>
      <c r="E92" s="32"/>
      <c r="F92" s="32"/>
      <c r="G92" s="33"/>
      <c r="H92" s="32"/>
      <c r="I92" s="32"/>
    </row>
    <row r="93" spans="1:9" s="14" customFormat="1" ht="12.75" hidden="1" customHeight="1" x14ac:dyDescent="0.25">
      <c r="A93" s="34" t="s">
        <v>160</v>
      </c>
      <c r="B93" s="34"/>
      <c r="C93" s="34"/>
      <c r="D93" s="20">
        <f>SUM(D94,D103,D114,D125,D136,D147,D152,D162,D167)</f>
        <v>41272558822</v>
      </c>
      <c r="E93" s="20">
        <f t="shared" ref="E93:I93" si="31">SUM(E94,E103,E114,E125,E136,E147,E152,E162,E167)</f>
        <v>246867532</v>
      </c>
      <c r="F93" s="20">
        <f t="shared" si="31"/>
        <v>41519426354</v>
      </c>
      <c r="G93" s="20">
        <f t="shared" si="31"/>
        <v>41190010674</v>
      </c>
      <c r="H93" s="20">
        <f t="shared" si="31"/>
        <v>40601786115</v>
      </c>
      <c r="I93" s="20">
        <f t="shared" si="31"/>
        <v>329415680</v>
      </c>
    </row>
    <row r="94" spans="1:9" s="14" customFormat="1" ht="12.75" hidden="1" customHeight="1" x14ac:dyDescent="0.25">
      <c r="A94" s="15" t="s">
        <v>15</v>
      </c>
      <c r="B94" s="21" t="s">
        <v>16</v>
      </c>
      <c r="C94" s="21"/>
      <c r="D94" s="17">
        <f t="shared" ref="D94:I94" si="32">SUM(D95:D101)</f>
        <v>20157243197</v>
      </c>
      <c r="E94" s="17">
        <f t="shared" si="32"/>
        <v>2846221</v>
      </c>
      <c r="F94" s="17">
        <f t="shared" si="32"/>
        <v>20160089418</v>
      </c>
      <c r="G94" s="17">
        <f t="shared" si="32"/>
        <v>20154857896</v>
      </c>
      <c r="H94" s="17">
        <f t="shared" si="32"/>
        <v>20133593375</v>
      </c>
      <c r="I94" s="17">
        <f t="shared" si="32"/>
        <v>5231522</v>
      </c>
    </row>
    <row r="95" spans="1:9" s="14" customFormat="1" ht="25.5" hidden="1" customHeight="1" x14ac:dyDescent="0.25">
      <c r="B95" s="15" t="s">
        <v>17</v>
      </c>
      <c r="C95" s="22" t="s">
        <v>18</v>
      </c>
      <c r="D95" s="17">
        <v>10040568115</v>
      </c>
      <c r="E95" s="17">
        <v>38964943</v>
      </c>
      <c r="F95" s="18">
        <f t="shared" ref="F95:F101" si="33">D95+E95</f>
        <v>10079533058</v>
      </c>
      <c r="G95" s="18">
        <v>10079532367</v>
      </c>
      <c r="H95" s="18">
        <v>10074192457</v>
      </c>
      <c r="I95" s="17">
        <f t="shared" ref="I95:I101" si="34">F95-G95</f>
        <v>691</v>
      </c>
    </row>
    <row r="96" spans="1:9" s="14" customFormat="1" ht="12.75" hidden="1" customHeight="1" x14ac:dyDescent="0.25">
      <c r="B96" s="15" t="s">
        <v>19</v>
      </c>
      <c r="C96" s="22" t="s">
        <v>20</v>
      </c>
      <c r="D96" s="17">
        <v>27106950</v>
      </c>
      <c r="E96" s="17">
        <v>20203640</v>
      </c>
      <c r="F96" s="18">
        <f t="shared" si="33"/>
        <v>47310590</v>
      </c>
      <c r="G96" s="18">
        <v>45168411</v>
      </c>
      <c r="H96" s="18">
        <v>45128737</v>
      </c>
      <c r="I96" s="17">
        <f t="shared" si="34"/>
        <v>2142179</v>
      </c>
    </row>
    <row r="97" spans="1:9" s="14" customFormat="1" ht="12.75" hidden="1" customHeight="1" x14ac:dyDescent="0.25">
      <c r="B97" s="15" t="s">
        <v>21</v>
      </c>
      <c r="C97" s="16" t="s">
        <v>22</v>
      </c>
      <c r="D97" s="17">
        <v>3367246604</v>
      </c>
      <c r="E97" s="17">
        <v>-16018449</v>
      </c>
      <c r="F97" s="18">
        <f t="shared" si="33"/>
        <v>3351228155</v>
      </c>
      <c r="G97" s="18">
        <v>3349532045</v>
      </c>
      <c r="H97" s="18">
        <v>3337233269</v>
      </c>
      <c r="I97" s="17">
        <f t="shared" si="34"/>
        <v>1696110</v>
      </c>
    </row>
    <row r="98" spans="1:9" s="14" customFormat="1" ht="12.75" hidden="1" customHeight="1" x14ac:dyDescent="0.25">
      <c r="B98" s="15" t="s">
        <v>23</v>
      </c>
      <c r="C98" s="16" t="s">
        <v>24</v>
      </c>
      <c r="D98" s="17">
        <v>2402174652</v>
      </c>
      <c r="E98" s="17">
        <v>-31947368</v>
      </c>
      <c r="F98" s="18">
        <f t="shared" si="33"/>
        <v>2370227284</v>
      </c>
      <c r="G98" s="18">
        <v>2369253420</v>
      </c>
      <c r="H98" s="18">
        <v>2368020165</v>
      </c>
      <c r="I98" s="17">
        <f t="shared" si="34"/>
        <v>973864</v>
      </c>
    </row>
    <row r="99" spans="1:9" s="14" customFormat="1" ht="12.75" hidden="1" customHeight="1" x14ac:dyDescent="0.25">
      <c r="B99" s="15" t="s">
        <v>25</v>
      </c>
      <c r="C99" s="16" t="s">
        <v>26</v>
      </c>
      <c r="D99" s="17">
        <v>2121028889</v>
      </c>
      <c r="E99" s="17">
        <v>-7267385</v>
      </c>
      <c r="F99" s="18">
        <f t="shared" si="33"/>
        <v>2113761504</v>
      </c>
      <c r="G99" s="18">
        <v>2113585436</v>
      </c>
      <c r="H99" s="18">
        <v>2113574290</v>
      </c>
      <c r="I99" s="17">
        <f t="shared" si="34"/>
        <v>176068</v>
      </c>
    </row>
    <row r="100" spans="1:9" s="14" customFormat="1" ht="12.75" hidden="1" customHeight="1" x14ac:dyDescent="0.25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hidden="1" customHeight="1" x14ac:dyDescent="0.25">
      <c r="B101" s="15" t="s">
        <v>29</v>
      </c>
      <c r="C101" s="16" t="s">
        <v>30</v>
      </c>
      <c r="D101" s="17">
        <v>2199117987</v>
      </c>
      <c r="E101" s="17">
        <v>-1089160</v>
      </c>
      <c r="F101" s="18">
        <f t="shared" si="33"/>
        <v>2198028827</v>
      </c>
      <c r="G101" s="18">
        <v>2197786217</v>
      </c>
      <c r="H101" s="18">
        <v>2195444457</v>
      </c>
      <c r="I101" s="17">
        <f t="shared" si="34"/>
        <v>242610</v>
      </c>
    </row>
    <row r="102" spans="1:9" s="14" customFormat="1" ht="4.5" hidden="1" customHeight="1" x14ac:dyDescent="0.25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hidden="1" customHeight="1" x14ac:dyDescent="0.25">
      <c r="A103" s="15" t="s">
        <v>31</v>
      </c>
      <c r="B103" s="21" t="s">
        <v>32</v>
      </c>
      <c r="C103" s="21"/>
      <c r="D103" s="17">
        <f>SUM(D104:D112)</f>
        <v>268659461</v>
      </c>
      <c r="E103" s="17">
        <f t="shared" ref="E103:I103" si="35">SUM(E104:E112)</f>
        <v>11777346</v>
      </c>
      <c r="F103" s="17">
        <f t="shared" si="35"/>
        <v>280436807</v>
      </c>
      <c r="G103" s="17">
        <f t="shared" si="35"/>
        <v>151032941</v>
      </c>
      <c r="H103" s="17">
        <f t="shared" si="35"/>
        <v>150187110</v>
      </c>
      <c r="I103" s="17">
        <f t="shared" si="35"/>
        <v>129403866</v>
      </c>
    </row>
    <row r="104" spans="1:9" s="14" customFormat="1" ht="25.5" hidden="1" customHeight="1" x14ac:dyDescent="0.25">
      <c r="B104" s="15" t="s">
        <v>33</v>
      </c>
      <c r="C104" s="22" t="s">
        <v>34</v>
      </c>
      <c r="D104" s="17">
        <v>113381102</v>
      </c>
      <c r="E104" s="17">
        <v>42783411</v>
      </c>
      <c r="F104" s="18">
        <f t="shared" ref="F104:F112" si="36">D104+E104</f>
        <v>156164513</v>
      </c>
      <c r="G104" s="18">
        <v>58882848</v>
      </c>
      <c r="H104" s="17">
        <v>58188906</v>
      </c>
      <c r="I104" s="17">
        <f t="shared" ref="I104:I112" si="37">F104-G104</f>
        <v>97281665</v>
      </c>
    </row>
    <row r="105" spans="1:9" s="14" customFormat="1" ht="12.75" hidden="1" customHeight="1" x14ac:dyDescent="0.25">
      <c r="B105" s="15" t="s">
        <v>35</v>
      </c>
      <c r="C105" s="16" t="s">
        <v>36</v>
      </c>
      <c r="D105" s="17">
        <v>49070923</v>
      </c>
      <c r="E105" s="17">
        <v>-6356823</v>
      </c>
      <c r="F105" s="18">
        <f t="shared" si="36"/>
        <v>42714100</v>
      </c>
      <c r="G105" s="18">
        <v>15188324</v>
      </c>
      <c r="H105" s="17">
        <v>15188324</v>
      </c>
      <c r="I105" s="17">
        <f t="shared" si="37"/>
        <v>27525776</v>
      </c>
    </row>
    <row r="106" spans="1:9" s="14" customFormat="1" ht="25.5" hidden="1" customHeight="1" x14ac:dyDescent="0.25">
      <c r="B106" s="15" t="s">
        <v>37</v>
      </c>
      <c r="C106" s="22" t="s">
        <v>38</v>
      </c>
      <c r="D106" s="17">
        <v>56029825</v>
      </c>
      <c r="E106" s="17">
        <v>-56022802</v>
      </c>
      <c r="F106" s="18">
        <f t="shared" si="36"/>
        <v>7023</v>
      </c>
      <c r="G106" s="18">
        <v>0</v>
      </c>
      <c r="H106" s="17">
        <v>0</v>
      </c>
      <c r="I106" s="17">
        <f t="shared" si="37"/>
        <v>7023</v>
      </c>
    </row>
    <row r="107" spans="1:9" s="14" customFormat="1" ht="25.5" hidden="1" customHeight="1" x14ac:dyDescent="0.25">
      <c r="B107" s="15" t="s">
        <v>39</v>
      </c>
      <c r="C107" s="22" t="s">
        <v>40</v>
      </c>
      <c r="D107" s="17">
        <v>10937733</v>
      </c>
      <c r="E107" s="17">
        <v>331356</v>
      </c>
      <c r="F107" s="18">
        <f t="shared" si="36"/>
        <v>11269089</v>
      </c>
      <c r="G107" s="18">
        <v>9191512</v>
      </c>
      <c r="H107" s="17">
        <v>9187308</v>
      </c>
      <c r="I107" s="17">
        <f t="shared" si="37"/>
        <v>2077577</v>
      </c>
    </row>
    <row r="108" spans="1:9" s="14" customFormat="1" ht="25.5" hidden="1" customHeight="1" x14ac:dyDescent="0.25">
      <c r="B108" s="15" t="s">
        <v>41</v>
      </c>
      <c r="C108" s="22" t="s">
        <v>42</v>
      </c>
      <c r="D108" s="17">
        <v>826619</v>
      </c>
      <c r="E108" s="17">
        <v>191534</v>
      </c>
      <c r="F108" s="18">
        <f t="shared" si="36"/>
        <v>1018153</v>
      </c>
      <c r="G108" s="18">
        <v>824036</v>
      </c>
      <c r="H108" s="17">
        <v>694737</v>
      </c>
      <c r="I108" s="17">
        <f t="shared" si="37"/>
        <v>194117</v>
      </c>
    </row>
    <row r="109" spans="1:9" s="14" customFormat="1" ht="12.75" hidden="1" customHeight="1" x14ac:dyDescent="0.25">
      <c r="B109" s="15" t="s">
        <v>43</v>
      </c>
      <c r="C109" s="16" t="s">
        <v>44</v>
      </c>
      <c r="D109" s="17">
        <v>9343996</v>
      </c>
      <c r="E109" s="17">
        <v>25798205</v>
      </c>
      <c r="F109" s="18">
        <f t="shared" si="36"/>
        <v>35142201</v>
      </c>
      <c r="G109" s="18">
        <v>34562249</v>
      </c>
      <c r="H109" s="17">
        <v>34562249</v>
      </c>
      <c r="I109" s="17">
        <f t="shared" si="37"/>
        <v>579952</v>
      </c>
    </row>
    <row r="110" spans="1:9" s="14" customFormat="1" ht="25.5" hidden="1" customHeight="1" x14ac:dyDescent="0.25">
      <c r="B110" s="15" t="s">
        <v>45</v>
      </c>
      <c r="C110" s="22" t="s">
        <v>46</v>
      </c>
      <c r="D110" s="17">
        <v>19314864</v>
      </c>
      <c r="E110" s="17">
        <v>5160511</v>
      </c>
      <c r="F110" s="18">
        <f t="shared" si="36"/>
        <v>24475375</v>
      </c>
      <c r="G110" s="18">
        <v>23793737</v>
      </c>
      <c r="H110" s="17">
        <v>23793737</v>
      </c>
      <c r="I110" s="17">
        <f t="shared" si="37"/>
        <v>681638</v>
      </c>
    </row>
    <row r="111" spans="1:9" s="14" customFormat="1" ht="12.75" hidden="1" customHeight="1" x14ac:dyDescent="0.25">
      <c r="B111" s="15" t="s">
        <v>47</v>
      </c>
      <c r="C111" s="16" t="s">
        <v>48</v>
      </c>
      <c r="D111" s="17">
        <v>4445000</v>
      </c>
      <c r="E111" s="17">
        <v>-331242</v>
      </c>
      <c r="F111" s="18">
        <f t="shared" si="36"/>
        <v>4113758</v>
      </c>
      <c r="G111" s="18">
        <v>4099636</v>
      </c>
      <c r="H111" s="17">
        <v>4099636</v>
      </c>
      <c r="I111" s="17">
        <f t="shared" si="37"/>
        <v>14122</v>
      </c>
    </row>
    <row r="112" spans="1:9" s="14" customFormat="1" ht="12.75" hidden="1" customHeight="1" x14ac:dyDescent="0.25">
      <c r="B112" s="15" t="s">
        <v>49</v>
      </c>
      <c r="C112" s="22" t="s">
        <v>50</v>
      </c>
      <c r="D112" s="17">
        <v>5309399</v>
      </c>
      <c r="E112" s="17">
        <v>223196</v>
      </c>
      <c r="F112" s="18">
        <f t="shared" si="36"/>
        <v>5532595</v>
      </c>
      <c r="G112" s="18">
        <v>4490599</v>
      </c>
      <c r="H112" s="17">
        <v>4472213</v>
      </c>
      <c r="I112" s="17">
        <f t="shared" si="37"/>
        <v>1041996</v>
      </c>
    </row>
    <row r="113" spans="1:9" s="14" customFormat="1" ht="4.5" hidden="1" customHeight="1" x14ac:dyDescent="0.25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hidden="1" customHeight="1" x14ac:dyDescent="0.25">
      <c r="A114" s="15" t="s">
        <v>51</v>
      </c>
      <c r="B114" s="21" t="s">
        <v>52</v>
      </c>
      <c r="C114" s="21"/>
      <c r="D114" s="17">
        <f>SUM(D115:D123)</f>
        <v>355414527</v>
      </c>
      <c r="E114" s="17">
        <f t="shared" ref="E114:I114" si="38">SUM(E115:E123)</f>
        <v>71440364</v>
      </c>
      <c r="F114" s="17">
        <f t="shared" si="38"/>
        <v>426854891</v>
      </c>
      <c r="G114" s="17">
        <f t="shared" si="38"/>
        <v>264540105</v>
      </c>
      <c r="H114" s="17">
        <f t="shared" si="38"/>
        <v>230936265</v>
      </c>
      <c r="I114" s="17">
        <f t="shared" si="38"/>
        <v>162314786</v>
      </c>
    </row>
    <row r="115" spans="1:9" s="14" customFormat="1" ht="12.75" hidden="1" customHeight="1" x14ac:dyDescent="0.25">
      <c r="B115" s="15" t="s">
        <v>53</v>
      </c>
      <c r="C115" s="16" t="s">
        <v>54</v>
      </c>
      <c r="D115" s="17">
        <v>171590235</v>
      </c>
      <c r="E115" s="17">
        <v>-13775532</v>
      </c>
      <c r="F115" s="18">
        <f t="shared" ref="F115:F123" si="39">D115+E115</f>
        <v>157814703</v>
      </c>
      <c r="G115" s="18">
        <v>119634670</v>
      </c>
      <c r="H115" s="17">
        <v>112393115</v>
      </c>
      <c r="I115" s="17">
        <f t="shared" ref="I115:I123" si="40">F115-G115</f>
        <v>38180033</v>
      </c>
    </row>
    <row r="116" spans="1:9" s="14" customFormat="1" ht="12.75" hidden="1" customHeight="1" x14ac:dyDescent="0.25">
      <c r="B116" s="15" t="s">
        <v>55</v>
      </c>
      <c r="C116" s="16" t="s">
        <v>56</v>
      </c>
      <c r="D116" s="17">
        <v>23631492</v>
      </c>
      <c r="E116" s="17">
        <v>208127</v>
      </c>
      <c r="F116" s="18">
        <f t="shared" si="39"/>
        <v>23839619</v>
      </c>
      <c r="G116" s="18">
        <v>11283454</v>
      </c>
      <c r="H116" s="17">
        <v>11181090</v>
      </c>
      <c r="I116" s="17">
        <f t="shared" si="40"/>
        <v>12556165</v>
      </c>
    </row>
    <row r="117" spans="1:9" s="14" customFormat="1" ht="25.5" hidden="1" customHeight="1" x14ac:dyDescent="0.25">
      <c r="B117" s="15" t="s">
        <v>57</v>
      </c>
      <c r="C117" s="22" t="s">
        <v>58</v>
      </c>
      <c r="D117" s="17">
        <v>54157042</v>
      </c>
      <c r="E117" s="17">
        <v>38051730</v>
      </c>
      <c r="F117" s="18">
        <f t="shared" si="39"/>
        <v>92208772</v>
      </c>
      <c r="G117" s="18">
        <v>44866757</v>
      </c>
      <c r="H117" s="17">
        <v>34486669</v>
      </c>
      <c r="I117" s="17">
        <f t="shared" si="40"/>
        <v>47342015</v>
      </c>
    </row>
    <row r="118" spans="1:9" s="14" customFormat="1" ht="12.75" hidden="1" customHeight="1" x14ac:dyDescent="0.25">
      <c r="B118" s="15" t="s">
        <v>59</v>
      </c>
      <c r="C118" s="16" t="s">
        <v>60</v>
      </c>
      <c r="D118" s="17">
        <v>3474953</v>
      </c>
      <c r="E118" s="17">
        <v>2676505</v>
      </c>
      <c r="F118" s="18">
        <f t="shared" si="39"/>
        <v>6151458</v>
      </c>
      <c r="G118" s="18">
        <v>4262275</v>
      </c>
      <c r="H118" s="17">
        <v>4017305</v>
      </c>
      <c r="I118" s="17">
        <f t="shared" si="40"/>
        <v>1889183</v>
      </c>
    </row>
    <row r="119" spans="1:9" s="14" customFormat="1" ht="25.5" hidden="1" customHeight="1" x14ac:dyDescent="0.25">
      <c r="B119" s="15" t="s">
        <v>61</v>
      </c>
      <c r="C119" s="22" t="s">
        <v>62</v>
      </c>
      <c r="D119" s="17">
        <v>28991420</v>
      </c>
      <c r="E119" s="17">
        <v>13518946</v>
      </c>
      <c r="F119" s="18">
        <f t="shared" si="39"/>
        <v>42510366</v>
      </c>
      <c r="G119" s="18">
        <v>38786990</v>
      </c>
      <c r="H119" s="17">
        <v>23725003</v>
      </c>
      <c r="I119" s="17">
        <f t="shared" si="40"/>
        <v>3723376</v>
      </c>
    </row>
    <row r="120" spans="1:9" s="14" customFormat="1" ht="12.75" hidden="1" customHeight="1" x14ac:dyDescent="0.25">
      <c r="B120" s="15" t="s">
        <v>63</v>
      </c>
      <c r="C120" s="16" t="s">
        <v>64</v>
      </c>
      <c r="D120" s="17">
        <v>738645</v>
      </c>
      <c r="E120" s="17">
        <v>1670827</v>
      </c>
      <c r="F120" s="18">
        <f t="shared" si="39"/>
        <v>2409472</v>
      </c>
      <c r="G120" s="18">
        <v>2081875</v>
      </c>
      <c r="H120" s="17">
        <v>2081875</v>
      </c>
      <c r="I120" s="17">
        <f t="shared" si="40"/>
        <v>327597</v>
      </c>
    </row>
    <row r="121" spans="1:9" s="14" customFormat="1" ht="12.75" hidden="1" customHeight="1" x14ac:dyDescent="0.25">
      <c r="B121" s="15" t="s">
        <v>65</v>
      </c>
      <c r="C121" s="16" t="s">
        <v>66</v>
      </c>
      <c r="D121" s="17">
        <v>28917590</v>
      </c>
      <c r="E121" s="17">
        <v>828250</v>
      </c>
      <c r="F121" s="18">
        <f t="shared" si="39"/>
        <v>29745840</v>
      </c>
      <c r="G121" s="18">
        <v>6728517</v>
      </c>
      <c r="H121" s="17">
        <v>6688966</v>
      </c>
      <c r="I121" s="17">
        <f t="shared" si="40"/>
        <v>23017323</v>
      </c>
    </row>
    <row r="122" spans="1:9" s="14" customFormat="1" ht="12.75" hidden="1" customHeight="1" x14ac:dyDescent="0.25">
      <c r="B122" s="15" t="s">
        <v>67</v>
      </c>
      <c r="C122" s="16" t="s">
        <v>68</v>
      </c>
      <c r="D122" s="17">
        <v>37198518</v>
      </c>
      <c r="E122" s="17">
        <v>217533</v>
      </c>
      <c r="F122" s="18">
        <f t="shared" si="39"/>
        <v>37416051</v>
      </c>
      <c r="G122" s="18">
        <v>2500051</v>
      </c>
      <c r="H122" s="17">
        <v>2247283</v>
      </c>
      <c r="I122" s="17">
        <f t="shared" si="40"/>
        <v>34916000</v>
      </c>
    </row>
    <row r="123" spans="1:9" s="14" customFormat="1" ht="12.75" hidden="1" customHeight="1" x14ac:dyDescent="0.25">
      <c r="B123" s="15" t="s">
        <v>69</v>
      </c>
      <c r="C123" s="16" t="s">
        <v>70</v>
      </c>
      <c r="D123" s="17">
        <v>6714632</v>
      </c>
      <c r="E123" s="17">
        <v>28043978</v>
      </c>
      <c r="F123" s="18">
        <f t="shared" si="39"/>
        <v>34758610</v>
      </c>
      <c r="G123" s="18">
        <v>34395516</v>
      </c>
      <c r="H123" s="17">
        <v>34114959</v>
      </c>
      <c r="I123" s="17">
        <f t="shared" si="40"/>
        <v>363094</v>
      </c>
    </row>
    <row r="124" spans="1:9" s="14" customFormat="1" ht="4.5" hidden="1" customHeight="1" x14ac:dyDescent="0.25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5">
      <c r="A125" s="15" t="s">
        <v>71</v>
      </c>
      <c r="B125" s="23" t="s">
        <v>72</v>
      </c>
      <c r="C125" s="23"/>
      <c r="D125" s="17">
        <f>SUM(D126:D134)</f>
        <v>1779698853</v>
      </c>
      <c r="E125" s="17">
        <f t="shared" ref="E125:I125" si="41">SUM(E126:E134)</f>
        <v>441691080</v>
      </c>
      <c r="F125" s="17">
        <f t="shared" si="41"/>
        <v>2221389933</v>
      </c>
      <c r="G125" s="17">
        <f t="shared" si="41"/>
        <v>2196044413</v>
      </c>
      <c r="H125" s="17">
        <f t="shared" si="41"/>
        <v>2172040612</v>
      </c>
      <c r="I125" s="17">
        <f t="shared" si="41"/>
        <v>25345520</v>
      </c>
    </row>
    <row r="126" spans="1:9" s="14" customFormat="1" ht="25.5" customHeight="1" x14ac:dyDescent="0.25">
      <c r="B126" s="15" t="s">
        <v>73</v>
      </c>
      <c r="C126" s="22" t="s">
        <v>74</v>
      </c>
      <c r="D126" s="17">
        <v>0</v>
      </c>
      <c r="E126" s="17">
        <v>77413791</v>
      </c>
      <c r="F126" s="18">
        <f t="shared" ref="F126:F130" si="42">D126+E126</f>
        <v>77413791</v>
      </c>
      <c r="G126" s="18">
        <v>61285380</v>
      </c>
      <c r="H126" s="17">
        <v>54845184</v>
      </c>
      <c r="I126" s="17">
        <f t="shared" ref="I126:I130" si="43">F126-G126</f>
        <v>16128411</v>
      </c>
    </row>
    <row r="127" spans="1:9" s="14" customFormat="1" ht="12.75" customHeight="1" x14ac:dyDescent="0.25">
      <c r="B127" s="15" t="s">
        <v>75</v>
      </c>
      <c r="C127" s="16" t="s">
        <v>76</v>
      </c>
      <c r="D127" s="17">
        <v>35833794</v>
      </c>
      <c r="E127" s="17">
        <v>51544162</v>
      </c>
      <c r="F127" s="18">
        <f t="shared" si="42"/>
        <v>87377956</v>
      </c>
      <c r="G127" s="18">
        <v>87169433</v>
      </c>
      <c r="H127" s="17">
        <v>86918624</v>
      </c>
      <c r="I127" s="17">
        <f t="shared" si="43"/>
        <v>208523</v>
      </c>
    </row>
    <row r="128" spans="1:9" s="14" customFormat="1" ht="12.75" customHeight="1" x14ac:dyDescent="0.25">
      <c r="B128" s="15" t="s">
        <v>77</v>
      </c>
      <c r="C128" s="16" t="s">
        <v>78</v>
      </c>
      <c r="D128" s="17">
        <v>31442500</v>
      </c>
      <c r="E128" s="17">
        <v>-31436501</v>
      </c>
      <c r="F128" s="18">
        <f t="shared" si="42"/>
        <v>5999</v>
      </c>
      <c r="G128" s="18">
        <v>5999</v>
      </c>
      <c r="H128" s="17">
        <v>5999</v>
      </c>
      <c r="I128" s="17">
        <f t="shared" si="43"/>
        <v>0</v>
      </c>
    </row>
    <row r="129" spans="1:9" s="14" customFormat="1" ht="12.75" customHeight="1" x14ac:dyDescent="0.25">
      <c r="B129" s="15" t="s">
        <v>79</v>
      </c>
      <c r="C129" s="16" t="s">
        <v>80</v>
      </c>
      <c r="D129" s="17">
        <v>112422559</v>
      </c>
      <c r="E129" s="17">
        <v>27606156</v>
      </c>
      <c r="F129" s="18">
        <f t="shared" si="42"/>
        <v>140028715</v>
      </c>
      <c r="G129" s="18">
        <v>131020129</v>
      </c>
      <c r="H129" s="17">
        <v>113707333</v>
      </c>
      <c r="I129" s="17">
        <f t="shared" si="43"/>
        <v>9008586</v>
      </c>
    </row>
    <row r="130" spans="1:9" s="14" customFormat="1" ht="12.75" customHeight="1" x14ac:dyDescent="0.25">
      <c r="B130" s="15" t="s">
        <v>81</v>
      </c>
      <c r="C130" s="16" t="s">
        <v>82</v>
      </c>
      <c r="D130" s="17">
        <v>1600000000</v>
      </c>
      <c r="E130" s="17">
        <v>316563472</v>
      </c>
      <c r="F130" s="18">
        <f t="shared" si="42"/>
        <v>1916563472</v>
      </c>
      <c r="G130" s="18">
        <v>1916563472</v>
      </c>
      <c r="H130" s="17">
        <v>1916563472</v>
      </c>
      <c r="I130" s="17">
        <f t="shared" si="43"/>
        <v>0</v>
      </c>
    </row>
    <row r="131" spans="1:9" s="14" customFormat="1" ht="25.5" customHeight="1" x14ac:dyDescent="0.25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5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5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5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5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5">
      <c r="A136" s="15" t="s">
        <v>91</v>
      </c>
      <c r="B136" s="21" t="s">
        <v>92</v>
      </c>
      <c r="C136" s="21"/>
      <c r="D136" s="17">
        <f>SUM(D137:D145)</f>
        <v>14994518</v>
      </c>
      <c r="E136" s="17">
        <f t="shared" ref="E136:I136" si="44">SUM(E137:E145)</f>
        <v>762038</v>
      </c>
      <c r="F136" s="17">
        <f t="shared" si="44"/>
        <v>15756556</v>
      </c>
      <c r="G136" s="17">
        <f t="shared" si="44"/>
        <v>13555620</v>
      </c>
      <c r="H136" s="17">
        <f t="shared" si="44"/>
        <v>9059850</v>
      </c>
      <c r="I136" s="17">
        <f t="shared" si="44"/>
        <v>2200936</v>
      </c>
    </row>
    <row r="137" spans="1:9" s="14" customFormat="1" ht="12.75" customHeight="1" x14ac:dyDescent="0.25">
      <c r="B137" s="15" t="s">
        <v>93</v>
      </c>
      <c r="C137" s="16" t="s">
        <v>94</v>
      </c>
      <c r="D137" s="17">
        <v>12765420</v>
      </c>
      <c r="E137" s="17">
        <v>-8119075</v>
      </c>
      <c r="F137" s="18">
        <f t="shared" ref="F137:F142" si="45">D137+E137</f>
        <v>4646345</v>
      </c>
      <c r="G137" s="18">
        <v>3836716</v>
      </c>
      <c r="H137" s="17">
        <v>3736717</v>
      </c>
      <c r="I137" s="17">
        <f t="shared" ref="I137:I145" si="46">F137-G137</f>
        <v>809629</v>
      </c>
    </row>
    <row r="138" spans="1:9" s="14" customFormat="1" ht="12.75" customHeight="1" x14ac:dyDescent="0.25">
      <c r="B138" s="15" t="s">
        <v>95</v>
      </c>
      <c r="C138" s="16" t="s">
        <v>96</v>
      </c>
      <c r="D138" s="17">
        <v>0</v>
      </c>
      <c r="E138" s="17">
        <v>493629</v>
      </c>
      <c r="F138" s="18">
        <f t="shared" si="45"/>
        <v>493629</v>
      </c>
      <c r="G138" s="18">
        <v>487138</v>
      </c>
      <c r="H138" s="17">
        <v>487138</v>
      </c>
      <c r="I138" s="17">
        <f t="shared" si="46"/>
        <v>6491</v>
      </c>
    </row>
    <row r="139" spans="1:9" s="14" customFormat="1" ht="12.75" customHeight="1" x14ac:dyDescent="0.25">
      <c r="B139" s="15" t="s">
        <v>97</v>
      </c>
      <c r="C139" s="16" t="s">
        <v>98</v>
      </c>
      <c r="D139" s="17">
        <v>0</v>
      </c>
      <c r="E139" s="17">
        <v>30000</v>
      </c>
      <c r="F139" s="18">
        <f t="shared" si="45"/>
        <v>30000</v>
      </c>
      <c r="G139" s="18">
        <v>28383</v>
      </c>
      <c r="H139" s="17">
        <v>28383</v>
      </c>
      <c r="I139" s="17">
        <f t="shared" si="46"/>
        <v>1617</v>
      </c>
    </row>
    <row r="140" spans="1:9" s="14" customFormat="1" ht="12.75" customHeight="1" x14ac:dyDescent="0.25">
      <c r="B140" s="15" t="s">
        <v>99</v>
      </c>
      <c r="C140" s="16" t="s">
        <v>100</v>
      </c>
      <c r="D140" s="17">
        <v>390000</v>
      </c>
      <c r="E140" s="17">
        <v>2715516</v>
      </c>
      <c r="F140" s="18">
        <f t="shared" si="45"/>
        <v>3105516</v>
      </c>
      <c r="G140" s="18">
        <v>2173487</v>
      </c>
      <c r="H140" s="17">
        <v>2173487</v>
      </c>
      <c r="I140" s="17">
        <f t="shared" si="46"/>
        <v>932029</v>
      </c>
    </row>
    <row r="141" spans="1:9" s="14" customFormat="1" ht="12.75" customHeight="1" x14ac:dyDescent="0.25">
      <c r="B141" s="15" t="s">
        <v>101</v>
      </c>
      <c r="C141" s="16" t="s">
        <v>102</v>
      </c>
      <c r="D141" s="17">
        <v>0</v>
      </c>
      <c r="E141" s="17">
        <v>1126007</v>
      </c>
      <c r="F141" s="18">
        <f t="shared" si="45"/>
        <v>1126007</v>
      </c>
      <c r="G141" s="18">
        <v>1126007</v>
      </c>
      <c r="H141" s="17">
        <v>1126007</v>
      </c>
      <c r="I141" s="17">
        <f t="shared" si="46"/>
        <v>0</v>
      </c>
    </row>
    <row r="142" spans="1:9" s="14" customFormat="1" ht="12.75" customHeight="1" x14ac:dyDescent="0.25">
      <c r="B142" s="15" t="s">
        <v>103</v>
      </c>
      <c r="C142" s="16" t="s">
        <v>104</v>
      </c>
      <c r="D142" s="17">
        <v>1454200</v>
      </c>
      <c r="E142" s="17">
        <v>4235355</v>
      </c>
      <c r="F142" s="18">
        <f t="shared" si="45"/>
        <v>5689555</v>
      </c>
      <c r="G142" s="18">
        <v>5377387</v>
      </c>
      <c r="H142" s="17">
        <v>1042941</v>
      </c>
      <c r="I142" s="17">
        <f t="shared" si="46"/>
        <v>312168</v>
      </c>
    </row>
    <row r="143" spans="1:9" s="14" customFormat="1" ht="12.75" customHeight="1" x14ac:dyDescent="0.25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5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5">
      <c r="B145" s="15" t="s">
        <v>109</v>
      </c>
      <c r="C145" s="16" t="s">
        <v>110</v>
      </c>
      <c r="D145" s="17">
        <v>384898</v>
      </c>
      <c r="E145" s="17">
        <v>280606</v>
      </c>
      <c r="F145" s="18">
        <f t="shared" ref="F145" si="47">D145+E145</f>
        <v>665504</v>
      </c>
      <c r="G145" s="18">
        <v>526502</v>
      </c>
      <c r="H145" s="17">
        <v>465177</v>
      </c>
      <c r="I145" s="17">
        <f t="shared" si="46"/>
        <v>139002</v>
      </c>
    </row>
    <row r="146" spans="1:9" s="14" customFormat="1" ht="4.5" customHeight="1" x14ac:dyDescent="0.25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5">
      <c r="A147" s="15" t="s">
        <v>111</v>
      </c>
      <c r="B147" s="21" t="s">
        <v>112</v>
      </c>
      <c r="C147" s="21"/>
      <c r="D147" s="17">
        <f>SUM(D148:D150)</f>
        <v>1599739164</v>
      </c>
      <c r="E147" s="17">
        <f t="shared" ref="E147" si="48">SUM(E148:E150)</f>
        <v>-84940383</v>
      </c>
      <c r="F147" s="17">
        <f>SUM(F148:F150)</f>
        <v>1514798781</v>
      </c>
      <c r="G147" s="17">
        <f>SUM(G148:G150)</f>
        <v>1509879731</v>
      </c>
      <c r="H147" s="17">
        <f t="shared" ref="H147" si="49">SUM(H148:H150)</f>
        <v>1005868935</v>
      </c>
      <c r="I147" s="17">
        <f>SUM(I148:I150)</f>
        <v>4919050</v>
      </c>
    </row>
    <row r="148" spans="1:9" s="14" customFormat="1" ht="12.75" customHeight="1" x14ac:dyDescent="0.25">
      <c r="B148" s="15" t="s">
        <v>113</v>
      </c>
      <c r="C148" s="16" t="s">
        <v>114</v>
      </c>
      <c r="D148" s="17">
        <v>1382825639</v>
      </c>
      <c r="E148" s="17">
        <v>-62538206</v>
      </c>
      <c r="F148" s="18">
        <f t="shared" ref="F148:F150" si="50">D148+E148</f>
        <v>1320287433</v>
      </c>
      <c r="G148" s="18">
        <v>1319091812</v>
      </c>
      <c r="H148" s="17">
        <v>913136817</v>
      </c>
      <c r="I148" s="17">
        <f t="shared" ref="I148:I150" si="51">F148-G148</f>
        <v>1195621</v>
      </c>
    </row>
    <row r="149" spans="1:9" s="14" customFormat="1" ht="12.75" customHeight="1" x14ac:dyDescent="0.25">
      <c r="B149" s="15" t="s">
        <v>115</v>
      </c>
      <c r="C149" s="16" t="s">
        <v>116</v>
      </c>
      <c r="D149" s="17">
        <v>216913525</v>
      </c>
      <c r="E149" s="17">
        <v>-22402177</v>
      </c>
      <c r="F149" s="18">
        <f t="shared" si="50"/>
        <v>194511348</v>
      </c>
      <c r="G149" s="18">
        <v>190787919</v>
      </c>
      <c r="H149" s="17">
        <v>92732118</v>
      </c>
      <c r="I149" s="17">
        <f t="shared" si="51"/>
        <v>3723429</v>
      </c>
    </row>
    <row r="150" spans="1:9" s="14" customFormat="1" ht="12.75" customHeight="1" x14ac:dyDescent="0.25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5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5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0</v>
      </c>
      <c r="F152" s="17">
        <f t="shared" ref="F152:I152" si="52">SUM(F153:F160)</f>
        <v>0</v>
      </c>
      <c r="G152" s="17">
        <f t="shared" si="52"/>
        <v>0</v>
      </c>
      <c r="H152" s="17">
        <f t="shared" si="52"/>
        <v>0</v>
      </c>
      <c r="I152" s="17">
        <f t="shared" si="52"/>
        <v>0</v>
      </c>
    </row>
    <row r="153" spans="1:9" s="14" customFormat="1" ht="25.5" customHeight="1" x14ac:dyDescent="0.25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5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5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5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5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5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5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5">
      <c r="B160" s="15" t="s">
        <v>134</v>
      </c>
      <c r="C160" s="22" t="s">
        <v>135</v>
      </c>
      <c r="D160" s="17">
        <v>0</v>
      </c>
      <c r="E160" s="17">
        <v>0</v>
      </c>
      <c r="F160" s="18">
        <f t="shared" ref="F160" si="55">D160+E160</f>
        <v>0</v>
      </c>
      <c r="G160" s="18">
        <v>0</v>
      </c>
      <c r="H160" s="17">
        <v>0</v>
      </c>
      <c r="I160" s="17">
        <f t="shared" ref="I160" si="56">F160-G160</f>
        <v>0</v>
      </c>
    </row>
    <row r="161" spans="1:9" s="14" customFormat="1" ht="4.5" customHeight="1" x14ac:dyDescent="0.25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5">
      <c r="A162" s="15" t="s">
        <v>136</v>
      </c>
      <c r="B162" s="35" t="s">
        <v>137</v>
      </c>
      <c r="C162" s="35"/>
      <c r="D162" s="17">
        <f>SUM(D163:D165)</f>
        <v>16164397139</v>
      </c>
      <c r="E162" s="17">
        <f t="shared" ref="E162:I162" si="57">SUM(E163:E165)</f>
        <v>1808090</v>
      </c>
      <c r="F162" s="17">
        <f t="shared" si="57"/>
        <v>16166205229</v>
      </c>
      <c r="G162" s="17">
        <f t="shared" si="57"/>
        <v>16166205229</v>
      </c>
      <c r="H162" s="17">
        <f t="shared" si="57"/>
        <v>16166205229</v>
      </c>
      <c r="I162" s="17">
        <f t="shared" si="57"/>
        <v>0</v>
      </c>
    </row>
    <row r="163" spans="1:9" s="14" customFormat="1" ht="12.75" customHeight="1" x14ac:dyDescent="0.25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5">
      <c r="B164" s="15" t="s">
        <v>140</v>
      </c>
      <c r="C164" s="16" t="s">
        <v>141</v>
      </c>
      <c r="D164" s="17">
        <v>16164397139</v>
      </c>
      <c r="E164" s="17">
        <v>1808090</v>
      </c>
      <c r="F164" s="18">
        <f t="shared" ref="F164:F165" si="58">D164+E164</f>
        <v>16166205229</v>
      </c>
      <c r="G164" s="18">
        <v>16166205229</v>
      </c>
      <c r="H164" s="17">
        <v>16166205229</v>
      </c>
      <c r="I164" s="17">
        <f t="shared" ref="I164:I165" si="59">F164-G164</f>
        <v>0</v>
      </c>
    </row>
    <row r="165" spans="1:9" s="14" customFormat="1" ht="12.75" customHeight="1" x14ac:dyDescent="0.25">
      <c r="B165" s="15" t="s">
        <v>142</v>
      </c>
      <c r="C165" s="16" t="s">
        <v>143</v>
      </c>
      <c r="D165" s="17">
        <v>0</v>
      </c>
      <c r="E165" s="17">
        <v>0</v>
      </c>
      <c r="F165" s="18">
        <f t="shared" si="58"/>
        <v>0</v>
      </c>
      <c r="G165" s="18">
        <v>0</v>
      </c>
      <c r="H165" s="17">
        <v>0</v>
      </c>
      <c r="I165" s="17">
        <f t="shared" si="59"/>
        <v>0</v>
      </c>
    </row>
    <row r="166" spans="1:9" s="14" customFormat="1" ht="4.5" customHeight="1" x14ac:dyDescent="0.25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5">
      <c r="A167" s="15" t="s">
        <v>144</v>
      </c>
      <c r="B167" s="35" t="s">
        <v>145</v>
      </c>
      <c r="C167" s="35"/>
      <c r="D167" s="17">
        <f>SUM(D168:D174)</f>
        <v>932411963</v>
      </c>
      <c r="E167" s="17">
        <f t="shared" ref="E167:I167" si="60">SUM(E168:E174)</f>
        <v>-198517224</v>
      </c>
      <c r="F167" s="17">
        <f t="shared" si="60"/>
        <v>733894739</v>
      </c>
      <c r="G167" s="17">
        <f t="shared" si="60"/>
        <v>733894739</v>
      </c>
      <c r="H167" s="17">
        <f t="shared" si="60"/>
        <v>733894739</v>
      </c>
      <c r="I167" s="17">
        <f t="shared" si="60"/>
        <v>0</v>
      </c>
    </row>
    <row r="168" spans="1:9" s="14" customFormat="1" ht="12.75" customHeight="1" x14ac:dyDescent="0.25">
      <c r="B168" s="15" t="s">
        <v>146</v>
      </c>
      <c r="C168" s="16" t="s">
        <v>147</v>
      </c>
      <c r="D168" s="17">
        <v>132006638</v>
      </c>
      <c r="E168" s="17">
        <v>21026968</v>
      </c>
      <c r="F168" s="18">
        <f t="shared" ref="F168:F169" si="61">D168+E168</f>
        <v>153033606</v>
      </c>
      <c r="G168" s="18">
        <v>153033606</v>
      </c>
      <c r="H168" s="18">
        <v>153033606</v>
      </c>
      <c r="I168" s="17">
        <f t="shared" ref="I168:I169" si="62">F168-G168</f>
        <v>0</v>
      </c>
    </row>
    <row r="169" spans="1:9" s="14" customFormat="1" ht="12.75" customHeight="1" x14ac:dyDescent="0.25">
      <c r="B169" s="15" t="s">
        <v>148</v>
      </c>
      <c r="C169" s="16" t="s">
        <v>149</v>
      </c>
      <c r="D169" s="17">
        <v>800405325</v>
      </c>
      <c r="E169" s="17">
        <v>-219544192</v>
      </c>
      <c r="F169" s="18">
        <f t="shared" si="61"/>
        <v>580861133</v>
      </c>
      <c r="G169" s="18">
        <v>580861133</v>
      </c>
      <c r="H169" s="18">
        <v>580861133</v>
      </c>
      <c r="I169" s="17">
        <f t="shared" si="62"/>
        <v>0</v>
      </c>
    </row>
    <row r="170" spans="1:9" s="14" customFormat="1" ht="12.75" customHeight="1" x14ac:dyDescent="0.25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5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5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5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5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5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5">
      <c r="A176" s="36" t="s">
        <v>161</v>
      </c>
      <c r="B176" s="36"/>
      <c r="C176" s="36"/>
      <c r="D176" s="37">
        <f t="shared" ref="D176:I176" si="64">SUM(D10,D93)</f>
        <v>69940928628</v>
      </c>
      <c r="E176" s="37">
        <f t="shared" si="64"/>
        <v>14705560</v>
      </c>
      <c r="F176" s="37">
        <f t="shared" si="64"/>
        <v>69955634188</v>
      </c>
      <c r="G176" s="37">
        <f t="shared" si="64"/>
        <v>67715945206</v>
      </c>
      <c r="H176" s="37">
        <f t="shared" si="64"/>
        <v>66435072019</v>
      </c>
      <c r="I176" s="37">
        <f t="shared" si="64"/>
        <v>2239688982</v>
      </c>
    </row>
    <row r="177" spans="1:9" s="2" customFormat="1" ht="12.75" customHeight="1" x14ac:dyDescent="0.25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5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2022-04-05T19:19:28Z</dcterms:created>
  <dcterms:modified xsi:type="dcterms:W3CDTF">2022-04-05T19:19:28Z</dcterms:modified>
</cp:coreProperties>
</file>